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  <definedName name="_xlnm.Print_Area" localSheetId="2">'PLAN RASHODA I IZDATAKA'!$A$1:$Q$98</definedName>
  </definedNames>
  <calcPr fullCalcOnLoad="1"/>
</workbook>
</file>

<file path=xl/sharedStrings.xml><?xml version="1.0" encoding="utf-8"?>
<sst xmlns="http://schemas.openxmlformats.org/spreadsheetml/2006/main" count="184" uniqueCount="123">
  <si>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</si>
  <si>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</si>
  <si>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</si>
  <si>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</si>
  <si>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</si>
  <si>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</si>
  <si>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</si>
  <si>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</si>
  <si>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</si>
  <si>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</si>
  <si>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</si>
  <si>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</si>
  <si>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</si>
  <si>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</si>
  <si>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</si>
  <si>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</si>
  <si>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</si>
  <si>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</si>
  <si>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</si>
  <si>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</si>
  <si>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</si>
  <si>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</si>
  <si>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</si>
  <si>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PLAN RASHODA I IZDATAKA</t>
  </si>
  <si>
    <t>Šifra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</si>
  <si>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</si>
  <si>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</si>
  <si>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</si>
  <si>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</si>
  <si>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</si>
  <si>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</si>
  <si>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</si>
  <si>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</si>
  <si>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</si>
  <si>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</si>
  <si>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</si>
  <si>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OPĆI DIO</t>
  </si>
  <si>
    <t>PRIHODI UKUPNO</t>
  </si>
  <si>
    <t>RASHODI UKUPNO</t>
  </si>
  <si>
    <t>Plaće za redovan rad</t>
  </si>
  <si>
    <t>Dop.za obvezno osig.u.sl.nezaposl.</t>
  </si>
  <si>
    <t>Službena putovanja</t>
  </si>
  <si>
    <t>Naknada za prijevoz djelatnika</t>
  </si>
  <si>
    <t>Stručna usavršavanaj</t>
  </si>
  <si>
    <t>Uredski materijal</t>
  </si>
  <si>
    <t>Sitan inventar</t>
  </si>
  <si>
    <t>Ostali nespomenuti rashodi</t>
  </si>
  <si>
    <t>Ostali rashodi</t>
  </si>
  <si>
    <t>Zdravstvene usluge</t>
  </si>
  <si>
    <t>Intelektualne usluge</t>
  </si>
  <si>
    <t>Računalne usluge</t>
  </si>
  <si>
    <t>Ostale usluge</t>
  </si>
  <si>
    <t>Reprezentacija</t>
  </si>
  <si>
    <t>Financijski rashodi</t>
  </si>
  <si>
    <t>Knjige</t>
  </si>
  <si>
    <t>Rashodi za nabavu dug.imov.</t>
  </si>
  <si>
    <t>671 Županija</t>
  </si>
  <si>
    <t>661 Vlastiti prihod</t>
  </si>
  <si>
    <t>Opći prihodi i primici-županijski prihod</t>
  </si>
  <si>
    <t>Opći prihodi i primici-državni proračun</t>
  </si>
  <si>
    <t>Dodatna ulaganja</t>
  </si>
  <si>
    <t>PRIJEDLOG PLANA ZA 2015.</t>
  </si>
  <si>
    <t>PROJEKCIJA PLANA ZA 2017.</t>
  </si>
  <si>
    <t>Grad Velika Gorica</t>
  </si>
  <si>
    <t>Komunalne usluge</t>
  </si>
  <si>
    <t>Ukupno prihodi i primici za 2015</t>
  </si>
  <si>
    <t>Materijal i dijelovi za tek.održ.</t>
  </si>
  <si>
    <t>uredska oprema i namještaj</t>
  </si>
  <si>
    <t>Aktivnost A100001 Administrativno, tehničko i stručno osoblje</t>
  </si>
  <si>
    <t>Aktivnost A100001 Rashodi poslovanja</t>
  </si>
  <si>
    <t>Program 1001 Pojačani standard u školstvu</t>
  </si>
  <si>
    <t>Rashodi poslovanja</t>
  </si>
  <si>
    <t>Program 1002 Kapitalno ulaganje</t>
  </si>
  <si>
    <t>Tekući projekt  T100001 Oprema škola</t>
  </si>
  <si>
    <t>Usluge tekućeg i inv.održavanja</t>
  </si>
  <si>
    <t>Energija</t>
  </si>
  <si>
    <t>Reprezentacoja</t>
  </si>
  <si>
    <t xml:space="preserve">Usluge </t>
  </si>
  <si>
    <t>Marterijalni rashodi</t>
  </si>
  <si>
    <t>Ostali nespomenuti troškovi poslovanja</t>
  </si>
  <si>
    <t>Rashodi za nabavu nef.imovine</t>
  </si>
  <si>
    <t>Rashodi za nabavu proizvedene dugotrajne imovine</t>
  </si>
  <si>
    <t xml:space="preserve">Opći prihodi i primici-županijski prihod </t>
  </si>
  <si>
    <t xml:space="preserve">Opći prihodi i primici-državni proračun </t>
  </si>
  <si>
    <t xml:space="preserve">Vlastiti prihodi </t>
  </si>
  <si>
    <t>OIB 64660708691</t>
  </si>
  <si>
    <t>Program 1002 Plaće zaposlenika</t>
  </si>
  <si>
    <t>Grad Ivanić- Grad</t>
  </si>
  <si>
    <t>Službena radna zaštitna odjeća i obuća</t>
  </si>
  <si>
    <t>Usluge promiđbe i informiranja</t>
  </si>
  <si>
    <t>Materijal i sirovine</t>
  </si>
  <si>
    <t>Usluge telefona,pošte,prijevoza</t>
  </si>
  <si>
    <t>Tekući projekt T100002 Čitamo mi u obitelji svi</t>
  </si>
  <si>
    <t>OSNOVNA ŠKOLA ĐURE DEŽELIĆA</t>
  </si>
  <si>
    <t>652 Prihodi za posebne namjene</t>
  </si>
  <si>
    <t>663 Donacije</t>
  </si>
  <si>
    <t>661Vlastiti prihodi</t>
  </si>
  <si>
    <t>661 Vlastiti prihodi</t>
  </si>
  <si>
    <t>633 Grad   Ivanić_Grad</t>
  </si>
  <si>
    <t>633 Grad Ivanić-Grad</t>
  </si>
  <si>
    <t>633 Grad  Ivanić-Grad</t>
  </si>
  <si>
    <t>652 Prihodi posebne namjene</t>
  </si>
  <si>
    <t>663 donacije</t>
  </si>
  <si>
    <t xml:space="preserve">Tekući projekt T100003 Natjecanja </t>
  </si>
  <si>
    <t xml:space="preserve"> FINANCIJSKI PLAN ZA OSNOVNU ŠKOLU ĐURE DEŽELIĆA ZA 2015 I PROJEKCIJA PLANA ZA 2016.I 2017.GODINU</t>
  </si>
  <si>
    <t>Zakupnine i najamnine</t>
  </si>
  <si>
    <t>Članarine</t>
  </si>
  <si>
    <t xml:space="preserve">PRIJEDLOG PLANA ZA 2016. </t>
  </si>
  <si>
    <t>PROJEKCIJA PLANA ZA 2018.</t>
  </si>
  <si>
    <t>Tekući projekt T100004 Projekt Čitajmo zajedno</t>
  </si>
  <si>
    <t>Program 1001 Minimalni standard u školstvu</t>
  </si>
  <si>
    <t>Plaće ( bruto )</t>
  </si>
  <si>
    <t>Naknade troškova zaposlenicima</t>
  </si>
  <si>
    <t>Dop.za obvezno zdravstv.osig</t>
  </si>
  <si>
    <t>Naknade za prijevoz djelatnika</t>
  </si>
  <si>
    <t>Naknada troškova zaposlenima</t>
  </si>
  <si>
    <t>Tekući projekt T100021 Pomočnici u nastavi</t>
  </si>
  <si>
    <t>Tekući projekt T100008 Projekt Školska kuhinja</t>
  </si>
  <si>
    <t>Prijedlog plana 
za 2016.</t>
  </si>
  <si>
    <t>Projekcija plana
za 2017.</t>
  </si>
  <si>
    <t>Projekcija plana 
za 2018.</t>
  </si>
  <si>
    <t>2016.</t>
  </si>
  <si>
    <t>636 Ministarstvo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</si>
</sst>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000"/>
    <numFmt numFmtId="180" formatCode="#,##0.0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7" fillId="34" borderId="7" applyNumberFormat="0" applyAlignment="0" applyProtection="0"/>
    <xf numFmtId="0" fontId="49" fillId="42" borderId="8" applyNumberFormat="0" applyAlignment="0" applyProtection="0"/>
    <xf numFmtId="0" fontId="15" fillId="0" borderId="9" applyNumberFormat="0" applyFill="0" applyAlignment="0" applyProtection="0"/>
    <xf numFmtId="0" fontId="5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9" xfId="0" applyFont="1" applyBorder="1" applyAlignment="1" quotePrefix="1">
      <alignment horizontal="left" vertical="center" wrapText="1"/>
    </xf>
    <xf numFmtId="0" fontId="30" fillId="0" borderId="39" xfId="0" applyFont="1" applyBorder="1" applyAlignment="1" quotePrefix="1">
      <alignment horizontal="center" vertical="center" wrapText="1"/>
    </xf>
    <xf numFmtId="0" fontId="27" fillId="0" borderId="3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39" xfId="0" applyFont="1" applyBorder="1" applyAlignment="1" quotePrefix="1">
      <alignment horizontal="left" wrapText="1"/>
    </xf>
    <xf numFmtId="0" fontId="34" fillId="0" borderId="39" xfId="0" applyFont="1" applyBorder="1" applyAlignment="1" quotePrefix="1">
      <alignment horizontal="center" wrapText="1"/>
    </xf>
    <xf numFmtId="0" fontId="34" fillId="0" borderId="39" xfId="0" applyNumberFormat="1" applyFont="1" applyFill="1" applyBorder="1" applyAlignment="1" applyProtection="1" quotePrefix="1">
      <alignment horizontal="left"/>
      <protection/>
    </xf>
    <xf numFmtId="0" fontId="27" fillId="0" borderId="41" xfId="0" applyNumberFormat="1" applyFont="1" applyFill="1" applyBorder="1" applyAlignment="1" applyProtection="1">
      <alignment horizontal="center" wrapText="1"/>
      <protection/>
    </xf>
    <xf numFmtId="0" fontId="27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/>
      <protection/>
    </xf>
    <xf numFmtId="3" fontId="34" fillId="0" borderId="41" xfId="0" applyNumberFormat="1" applyFont="1" applyBorder="1" applyAlignment="1">
      <alignment horizontal="right"/>
    </xf>
    <xf numFmtId="3" fontId="34" fillId="0" borderId="41" xfId="0" applyNumberFormat="1" applyFont="1" applyFill="1" applyBorder="1" applyAlignment="1" applyProtection="1">
      <alignment horizontal="righ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39" xfId="0" applyFont="1" applyBorder="1" applyAlignment="1" quotePrefix="1">
      <alignment horizontal="left"/>
    </xf>
    <xf numFmtId="0" fontId="34" fillId="0" borderId="39" xfId="0" applyNumberFormat="1" applyFont="1" applyFill="1" applyBorder="1" applyAlignment="1" applyProtection="1">
      <alignment wrapText="1"/>
      <protection/>
    </xf>
    <xf numFmtId="0" fontId="36" fillId="0" borderId="39" xfId="0" applyNumberFormat="1" applyFont="1" applyFill="1" applyBorder="1" applyAlignment="1" applyProtection="1">
      <alignment horizontal="center" wrapText="1"/>
      <protection/>
    </xf>
    <xf numFmtId="0" fontId="3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4" fontId="27" fillId="0" borderId="41" xfId="0" applyNumberFormat="1" applyFont="1" applyFill="1" applyBorder="1" applyAlignment="1" applyProtection="1">
      <alignment horizontal="center" wrapText="1"/>
      <protection/>
    </xf>
    <xf numFmtId="0" fontId="27" fillId="0" borderId="41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0" fontId="39" fillId="0" borderId="41" xfId="0" applyNumberFormat="1" applyFont="1" applyFill="1" applyBorder="1" applyAlignment="1" applyProtection="1">
      <alignment wrapText="1"/>
      <protection/>
    </xf>
    <xf numFmtId="0" fontId="27" fillId="0" borderId="41" xfId="0" applyNumberFormat="1" applyFont="1" applyFill="1" applyBorder="1" applyAlignment="1" applyProtection="1">
      <alignment wrapText="1"/>
      <protection/>
    </xf>
    <xf numFmtId="4" fontId="27" fillId="0" borderId="41" xfId="0" applyNumberFormat="1" applyFont="1" applyFill="1" applyBorder="1" applyAlignment="1" applyProtection="1">
      <alignment/>
      <protection/>
    </xf>
    <xf numFmtId="4" fontId="25" fillId="0" borderId="41" xfId="0" applyNumberFormat="1" applyFont="1" applyFill="1" applyBorder="1" applyAlignment="1" applyProtection="1">
      <alignment/>
      <protection/>
    </xf>
    <xf numFmtId="0" fontId="25" fillId="0" borderId="41" xfId="0" applyNumberFormat="1" applyFont="1" applyFill="1" applyBorder="1" applyAlignment="1" applyProtection="1">
      <alignment horizontal="center"/>
      <protection/>
    </xf>
    <xf numFmtId="0" fontId="39" fillId="0" borderId="41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horizontal="left" wrapText="1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3" fontId="27" fillId="0" borderId="41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4" fontId="25" fillId="0" borderId="43" xfId="0" applyNumberFormat="1" applyFont="1" applyFill="1" applyBorder="1" applyAlignment="1" applyProtection="1">
      <alignment/>
      <protection/>
    </xf>
    <xf numFmtId="4" fontId="27" fillId="0" borderId="43" xfId="0" applyNumberFormat="1" applyFont="1" applyFill="1" applyBorder="1" applyAlignment="1" applyProtection="1">
      <alignment/>
      <protection/>
    </xf>
    <xf numFmtId="0" fontId="25" fillId="0" borderId="41" xfId="0" applyNumberFormat="1" applyFont="1" applyFill="1" applyBorder="1" applyAlignment="1" applyProtection="1">
      <alignment horizontal="left"/>
      <protection/>
    </xf>
    <xf numFmtId="4" fontId="34" fillId="0" borderId="41" xfId="0" applyNumberFormat="1" applyFont="1" applyBorder="1" applyAlignment="1">
      <alignment horizontal="right"/>
    </xf>
    <xf numFmtId="4" fontId="27" fillId="0" borderId="41" xfId="0" applyNumberFormat="1" applyFont="1" applyFill="1" applyBorder="1" applyAlignment="1" applyProtection="1">
      <alignment horizontal="center" vertical="center" wrapText="1"/>
      <protection/>
    </xf>
    <xf numFmtId="4" fontId="34" fillId="0" borderId="41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39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0" fontId="25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7" fillId="0" borderId="40" xfId="0" applyNumberFormat="1" applyFont="1" applyFill="1" applyBorder="1" applyAlignment="1" applyProtection="1">
      <alignment horizontal="left"/>
      <protection/>
    </xf>
    <xf numFmtId="0" fontId="0" fillId="0" borderId="45" xfId="0" applyNumberFormat="1" applyFill="1" applyBorder="1" applyAlignment="1" applyProtection="1">
      <alignment horizontal="left"/>
      <protection/>
    </xf>
    <xf numFmtId="0" fontId="27" fillId="0" borderId="40" xfId="0" applyNumberFormat="1" applyFont="1" applyFill="1" applyBorder="1" applyAlignment="1" applyProtection="1">
      <alignment/>
      <protection/>
    </xf>
    <xf numFmtId="0" fontId="40" fillId="0" borderId="45" xfId="0" applyNumberFormat="1" applyFont="1" applyFill="1" applyBorder="1" applyAlignment="1" applyProtection="1">
      <alignment/>
      <protection/>
    </xf>
    <xf numFmtId="0" fontId="40" fillId="0" borderId="45" xfId="0" applyNumberFormat="1" applyFont="1" applyFill="1" applyBorder="1" applyAlignment="1" applyProtection="1">
      <alignment horizontal="left"/>
      <protection/>
    </xf>
    <xf numFmtId="0" fontId="27" fillId="0" borderId="41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40" xfId="0" applyNumberFormat="1" applyFont="1" applyFill="1" applyBorder="1" applyAlignment="1" applyProtection="1">
      <alignment wrapText="1"/>
      <protection/>
    </xf>
    <xf numFmtId="0" fontId="27" fillId="0" borderId="40" xfId="0" applyNumberFormat="1" applyFont="1" applyFill="1" applyBorder="1" applyAlignment="1" applyProtection="1">
      <alignment horizontal="left" wrapText="1"/>
      <protection/>
    </xf>
    <xf numFmtId="0" fontId="40" fillId="0" borderId="45" xfId="0" applyNumberFormat="1" applyFont="1" applyFill="1" applyBorder="1" applyAlignment="1" applyProtection="1">
      <alignment horizontal="left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05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05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17" sqref="L1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27" t="s">
        <v>104</v>
      </c>
      <c r="B1" s="127"/>
      <c r="C1" s="127"/>
      <c r="D1" s="127"/>
      <c r="E1" s="127"/>
      <c r="F1" s="127"/>
      <c r="G1" s="127"/>
      <c r="H1" s="127"/>
    </row>
    <row r="2" spans="1:8" s="72" customFormat="1" ht="26.25" customHeight="1">
      <c r="A2" s="127" t="s">
        <v>36</v>
      </c>
      <c r="B2" s="127"/>
      <c r="C2" s="127"/>
      <c r="D2" s="127"/>
      <c r="E2" s="127"/>
      <c r="F2" s="127"/>
      <c r="G2" s="138"/>
      <c r="H2" s="138"/>
    </row>
    <row r="3" spans="1:8" ht="25.5" customHeight="1">
      <c r="A3" s="127"/>
      <c r="B3" s="127"/>
      <c r="C3" s="127"/>
      <c r="D3" s="127"/>
      <c r="E3" s="127"/>
      <c r="F3" s="127"/>
      <c r="G3" s="127"/>
      <c r="H3" s="129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118</v>
      </c>
      <c r="G5" s="79" t="s">
        <v>119</v>
      </c>
      <c r="H5" s="80" t="s">
        <v>120</v>
      </c>
      <c r="I5" s="81"/>
    </row>
    <row r="6" spans="1:9" ht="27.75" customHeight="1">
      <c r="A6" s="132" t="s">
        <v>37</v>
      </c>
      <c r="B6" s="131"/>
      <c r="C6" s="131"/>
      <c r="D6" s="131"/>
      <c r="E6" s="137"/>
      <c r="F6" s="100">
        <v>6924833</v>
      </c>
      <c r="G6" s="100">
        <v>6924833</v>
      </c>
      <c r="H6" s="125">
        <v>6924833</v>
      </c>
      <c r="I6" s="98"/>
    </row>
    <row r="7" spans="1:8" ht="22.5" customHeight="1">
      <c r="A7" s="132" t="s">
        <v>0</v>
      </c>
      <c r="B7" s="131"/>
      <c r="C7" s="131"/>
      <c r="D7" s="131"/>
      <c r="E7" s="137"/>
      <c r="F7" s="124">
        <v>6922333</v>
      </c>
      <c r="G7" s="124">
        <v>6922333</v>
      </c>
      <c r="H7" s="124">
        <v>6922333</v>
      </c>
    </row>
    <row r="8" spans="1:8" ht="22.5" customHeight="1">
      <c r="A8" s="139" t="s">
        <v>1</v>
      </c>
      <c r="B8" s="137"/>
      <c r="C8" s="137"/>
      <c r="D8" s="137"/>
      <c r="E8" s="137"/>
      <c r="F8" s="124">
        <v>2500</v>
      </c>
      <c r="G8" s="124">
        <v>2500</v>
      </c>
      <c r="H8" s="124">
        <v>2500</v>
      </c>
    </row>
    <row r="9" spans="1:8" ht="22.5" customHeight="1">
      <c r="A9" s="99" t="s">
        <v>38</v>
      </c>
      <c r="B9" s="82"/>
      <c r="C9" s="82"/>
      <c r="D9" s="82"/>
      <c r="E9" s="82"/>
      <c r="F9" s="124">
        <v>6924833</v>
      </c>
      <c r="G9" s="124">
        <v>6924833</v>
      </c>
      <c r="H9" s="124">
        <v>69248333</v>
      </c>
    </row>
    <row r="10" spans="1:8" ht="22.5" customHeight="1">
      <c r="A10" s="130" t="s">
        <v>2</v>
      </c>
      <c r="B10" s="131"/>
      <c r="C10" s="131"/>
      <c r="D10" s="131"/>
      <c r="E10" s="140"/>
      <c r="F10" s="126">
        <v>6879833</v>
      </c>
      <c r="G10" s="126">
        <v>6879833</v>
      </c>
      <c r="H10" s="126">
        <v>6879833</v>
      </c>
    </row>
    <row r="11" spans="1:8" ht="22.5" customHeight="1">
      <c r="A11" s="139" t="s">
        <v>3</v>
      </c>
      <c r="B11" s="137"/>
      <c r="C11" s="137"/>
      <c r="D11" s="137"/>
      <c r="E11" s="137"/>
      <c r="F11" s="126">
        <v>45000</v>
      </c>
      <c r="G11" s="126">
        <v>45000</v>
      </c>
      <c r="H11" s="126">
        <v>45000</v>
      </c>
    </row>
    <row r="12" spans="1:8" ht="22.5" customHeight="1">
      <c r="A12" s="130" t="s">
        <v>4</v>
      </c>
      <c r="B12" s="131"/>
      <c r="C12" s="131"/>
      <c r="D12" s="131"/>
      <c r="E12" s="131"/>
      <c r="F12" s="84"/>
      <c r="G12" s="84"/>
      <c r="H12" s="84"/>
    </row>
    <row r="13" spans="1:8" ht="25.5" customHeight="1">
      <c r="A13" s="127"/>
      <c r="B13" s="128"/>
      <c r="C13" s="128"/>
      <c r="D13" s="128"/>
      <c r="E13" s="128"/>
      <c r="F13" s="129"/>
      <c r="G13" s="129"/>
      <c r="H13" s="129"/>
    </row>
    <row r="14" spans="1:8" ht="27.75" customHeight="1">
      <c r="A14" s="75"/>
      <c r="B14" s="76"/>
      <c r="C14" s="76"/>
      <c r="D14" s="77"/>
      <c r="E14" s="78"/>
      <c r="F14" s="79" t="s">
        <v>118</v>
      </c>
      <c r="G14" s="79" t="s">
        <v>119</v>
      </c>
      <c r="H14" s="80" t="s">
        <v>120</v>
      </c>
    </row>
    <row r="15" spans="1:8" ht="22.5" customHeight="1">
      <c r="A15" s="133" t="s">
        <v>5</v>
      </c>
      <c r="B15" s="134"/>
      <c r="C15" s="134"/>
      <c r="D15" s="134"/>
      <c r="E15" s="135"/>
      <c r="F15" s="86"/>
      <c r="G15" s="86">
        <v>0</v>
      </c>
      <c r="H15" s="84">
        <v>0</v>
      </c>
    </row>
    <row r="16" spans="1:8" s="67" customFormat="1" ht="25.5" customHeight="1">
      <c r="A16" s="136"/>
      <c r="B16" s="128"/>
      <c r="C16" s="128"/>
      <c r="D16" s="128"/>
      <c r="E16" s="128"/>
      <c r="F16" s="129"/>
      <c r="G16" s="129"/>
      <c r="H16" s="129"/>
    </row>
    <row r="17" spans="1:8" s="67" customFormat="1" ht="27.75" customHeight="1">
      <c r="A17" s="75"/>
      <c r="B17" s="76"/>
      <c r="C17" s="76"/>
      <c r="D17" s="77"/>
      <c r="E17" s="78"/>
      <c r="F17" s="79" t="s">
        <v>118</v>
      </c>
      <c r="G17" s="79" t="s">
        <v>119</v>
      </c>
      <c r="H17" s="80" t="s">
        <v>120</v>
      </c>
    </row>
    <row r="18" spans="1:8" s="67" customFormat="1" ht="22.5" customHeight="1">
      <c r="A18" s="132" t="s">
        <v>6</v>
      </c>
      <c r="B18" s="131"/>
      <c r="C18" s="131"/>
      <c r="D18" s="131"/>
      <c r="E18" s="131"/>
      <c r="F18" s="83"/>
      <c r="G18" s="83"/>
      <c r="H18" s="83"/>
    </row>
    <row r="19" spans="1:8" s="67" customFormat="1" ht="22.5" customHeight="1">
      <c r="A19" s="132" t="s">
        <v>7</v>
      </c>
      <c r="B19" s="131"/>
      <c r="C19" s="131"/>
      <c r="D19" s="131"/>
      <c r="E19" s="131"/>
      <c r="F19" s="83"/>
      <c r="G19" s="83"/>
      <c r="H19" s="83"/>
    </row>
    <row r="20" spans="1:8" s="67" customFormat="1" ht="22.5" customHeight="1">
      <c r="A20" s="130" t="s">
        <v>8</v>
      </c>
      <c r="B20" s="131"/>
      <c r="C20" s="131"/>
      <c r="D20" s="131"/>
      <c r="E20" s="131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30" t="s">
        <v>9</v>
      </c>
      <c r="B22" s="131"/>
      <c r="C22" s="131"/>
      <c r="D22" s="131"/>
      <c r="E22" s="131"/>
      <c r="F22" s="83"/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3">
      <selection activeCell="J20" sqref="J20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7" t="s">
        <v>10</v>
      </c>
      <c r="B1" s="127"/>
      <c r="C1" s="127"/>
      <c r="D1" s="127"/>
      <c r="E1" s="127"/>
      <c r="F1" s="127"/>
      <c r="G1" s="127"/>
      <c r="H1" s="127"/>
    </row>
    <row r="2" spans="1:8" s="2" customFormat="1" ht="13.5" thickBot="1">
      <c r="A2" s="14"/>
      <c r="H2" s="15" t="s">
        <v>11</v>
      </c>
    </row>
    <row r="3" spans="1:8" s="2" customFormat="1" ht="26.25" thickBot="1">
      <c r="A3" s="94" t="s">
        <v>12</v>
      </c>
      <c r="B3" s="144" t="s">
        <v>121</v>
      </c>
      <c r="C3" s="145"/>
      <c r="D3" s="145"/>
      <c r="E3" s="145"/>
      <c r="F3" s="145"/>
      <c r="G3" s="145"/>
      <c r="H3" s="146"/>
    </row>
    <row r="4" spans="1:8" s="2" customFormat="1" ht="77.25" thickBot="1">
      <c r="A4" s="95" t="s">
        <v>13</v>
      </c>
      <c r="B4" s="16" t="s">
        <v>14</v>
      </c>
      <c r="C4" s="17" t="s">
        <v>15</v>
      </c>
      <c r="D4" s="17" t="s">
        <v>16</v>
      </c>
      <c r="E4" s="17" t="s">
        <v>17</v>
      </c>
      <c r="F4" s="17" t="s">
        <v>18</v>
      </c>
      <c r="G4" s="17" t="s">
        <v>19</v>
      </c>
      <c r="H4" s="18" t="s">
        <v>20</v>
      </c>
    </row>
    <row r="5" spans="1:8" s="2" customFormat="1" ht="12.75">
      <c r="A5" s="3" t="s">
        <v>57</v>
      </c>
      <c r="B5" s="4"/>
      <c r="C5" s="5">
        <v>10000</v>
      </c>
      <c r="D5" s="6"/>
      <c r="E5" s="7"/>
      <c r="F5" s="7"/>
      <c r="G5" s="8"/>
      <c r="H5" s="9"/>
    </row>
    <row r="6" spans="1:8" s="2" customFormat="1" ht="12.75">
      <c r="A6" s="19" t="s">
        <v>122</v>
      </c>
      <c r="B6" s="20">
        <v>5687034</v>
      </c>
      <c r="C6" s="21"/>
      <c r="D6" s="21"/>
      <c r="E6" s="21"/>
      <c r="F6" s="21"/>
      <c r="G6" s="22"/>
      <c r="H6" s="23"/>
    </row>
    <row r="7" spans="1:8" s="2" customFormat="1" ht="12.75">
      <c r="A7" s="19" t="s">
        <v>56</v>
      </c>
      <c r="B7" s="20">
        <v>660635</v>
      </c>
      <c r="C7" s="21"/>
      <c r="D7" s="21"/>
      <c r="E7" s="21"/>
      <c r="F7" s="21"/>
      <c r="G7" s="22"/>
      <c r="H7" s="23"/>
    </row>
    <row r="8" spans="1:8" s="2" customFormat="1" ht="25.5">
      <c r="A8" s="24" t="s">
        <v>100</v>
      </c>
      <c r="B8" s="20"/>
      <c r="C8" s="21"/>
      <c r="D8" s="21"/>
      <c r="E8" s="21">
        <v>218164</v>
      </c>
      <c r="F8" s="21"/>
      <c r="G8" s="22"/>
      <c r="H8" s="23"/>
    </row>
    <row r="9" spans="1:8" s="2" customFormat="1" ht="25.5">
      <c r="A9" s="25" t="s">
        <v>94</v>
      </c>
      <c r="B9" s="20"/>
      <c r="C9" s="21"/>
      <c r="D9" s="21">
        <v>344000</v>
      </c>
      <c r="E9" s="21"/>
      <c r="F9" s="21"/>
      <c r="G9" s="22"/>
      <c r="H9" s="23"/>
    </row>
    <row r="10" spans="1:8" s="2" customFormat="1" ht="12.75">
      <c r="A10" s="25" t="s">
        <v>95</v>
      </c>
      <c r="B10" s="20"/>
      <c r="C10" s="21"/>
      <c r="D10" s="21"/>
      <c r="E10" s="21"/>
      <c r="F10" s="21">
        <v>5000</v>
      </c>
      <c r="G10" s="22"/>
      <c r="H10" s="23"/>
    </row>
    <row r="11" spans="1:8" s="2" customFormat="1" ht="12.75">
      <c r="A11" s="25"/>
      <c r="B11" s="20"/>
      <c r="C11" s="21"/>
      <c r="D11" s="21"/>
      <c r="E11" s="21"/>
      <c r="F11" s="21"/>
      <c r="G11" s="22"/>
      <c r="H11" s="23"/>
    </row>
    <row r="12" spans="1:8" s="2" customFormat="1" ht="12.75">
      <c r="A12" s="25"/>
      <c r="B12" s="20"/>
      <c r="C12" s="21"/>
      <c r="D12" s="21"/>
      <c r="E12" s="21"/>
      <c r="F12" s="21"/>
      <c r="G12" s="22"/>
      <c r="H12" s="23"/>
    </row>
    <row r="13" spans="1:8" s="2" customFormat="1" ht="13.5" thickBot="1">
      <c r="A13" s="26"/>
      <c r="B13" s="27"/>
      <c r="C13" s="28"/>
      <c r="D13" s="28"/>
      <c r="E13" s="28"/>
      <c r="F13" s="28"/>
      <c r="G13" s="29"/>
      <c r="H13" s="30"/>
    </row>
    <row r="14" spans="1:8" s="2" customFormat="1" ht="30" customHeight="1" thickBot="1">
      <c r="A14" s="31" t="s">
        <v>21</v>
      </c>
      <c r="B14" s="32">
        <v>6347669</v>
      </c>
      <c r="C14" s="33">
        <v>10000</v>
      </c>
      <c r="D14" s="34">
        <v>344000</v>
      </c>
      <c r="E14" s="33">
        <v>218164</v>
      </c>
      <c r="F14" s="34">
        <v>5000</v>
      </c>
      <c r="G14" s="33">
        <v>0</v>
      </c>
      <c r="H14" s="35">
        <v>0</v>
      </c>
    </row>
    <row r="15" spans="1:8" s="2" customFormat="1" ht="28.5" customHeight="1" thickBot="1">
      <c r="A15" s="31" t="s">
        <v>65</v>
      </c>
      <c r="B15" s="141">
        <v>6924833</v>
      </c>
      <c r="C15" s="142"/>
      <c r="D15" s="142"/>
      <c r="E15" s="142"/>
      <c r="F15" s="142"/>
      <c r="G15" s="142"/>
      <c r="H15" s="143"/>
    </row>
    <row r="16" spans="1:8" ht="13.5" thickBot="1">
      <c r="A16" s="11"/>
      <c r="B16" s="11"/>
      <c r="C16" s="11"/>
      <c r="D16" s="12"/>
      <c r="E16" s="36"/>
      <c r="H16" s="15"/>
    </row>
    <row r="17" spans="1:8" ht="24" customHeight="1" thickBot="1">
      <c r="A17" s="96" t="s">
        <v>12</v>
      </c>
      <c r="B17" s="144">
        <v>2017</v>
      </c>
      <c r="C17" s="145"/>
      <c r="D17" s="145"/>
      <c r="E17" s="145"/>
      <c r="F17" s="145"/>
      <c r="G17" s="145"/>
      <c r="H17" s="146"/>
    </row>
    <row r="18" spans="1:8" ht="77.25" thickBot="1">
      <c r="A18" s="97" t="s">
        <v>13</v>
      </c>
      <c r="B18" s="16" t="s">
        <v>14</v>
      </c>
      <c r="C18" s="17" t="s">
        <v>15</v>
      </c>
      <c r="D18" s="17" t="s">
        <v>16</v>
      </c>
      <c r="E18" s="17" t="s">
        <v>17</v>
      </c>
      <c r="F18" s="17" t="s">
        <v>18</v>
      </c>
      <c r="G18" s="17" t="s">
        <v>19</v>
      </c>
      <c r="H18" s="18" t="s">
        <v>20</v>
      </c>
    </row>
    <row r="19" spans="1:8" ht="12.75">
      <c r="A19" s="3" t="s">
        <v>96</v>
      </c>
      <c r="B19" s="4"/>
      <c r="C19" s="5">
        <v>10000</v>
      </c>
      <c r="D19" s="6"/>
      <c r="E19" s="7"/>
      <c r="F19" s="7"/>
      <c r="G19" s="8"/>
      <c r="H19" s="9"/>
    </row>
    <row r="20" spans="1:8" ht="12.75">
      <c r="A20" s="19" t="s">
        <v>122</v>
      </c>
      <c r="B20" s="20">
        <v>5687034</v>
      </c>
      <c r="C20" s="21"/>
      <c r="D20" s="21"/>
      <c r="E20" s="21"/>
      <c r="F20" s="21"/>
      <c r="G20" s="22"/>
      <c r="H20" s="23"/>
    </row>
    <row r="21" spans="1:8" ht="12.75">
      <c r="A21" s="19" t="s">
        <v>56</v>
      </c>
      <c r="B21" s="20">
        <v>660635</v>
      </c>
      <c r="C21" s="21"/>
      <c r="D21" s="21"/>
      <c r="E21" s="21"/>
      <c r="F21" s="21"/>
      <c r="G21" s="22"/>
      <c r="H21" s="23"/>
    </row>
    <row r="22" spans="1:8" ht="25.5">
      <c r="A22" s="24" t="s">
        <v>99</v>
      </c>
      <c r="B22" s="20"/>
      <c r="C22" s="21"/>
      <c r="D22" s="21"/>
      <c r="E22" s="21">
        <v>218164</v>
      </c>
      <c r="F22" s="21"/>
      <c r="G22" s="22"/>
      <c r="H22" s="23"/>
    </row>
    <row r="23" spans="1:8" ht="25.5">
      <c r="A23" s="25" t="s">
        <v>94</v>
      </c>
      <c r="B23" s="20"/>
      <c r="C23" s="21"/>
      <c r="D23" s="21">
        <v>344000</v>
      </c>
      <c r="E23" s="21"/>
      <c r="F23" s="21"/>
      <c r="G23" s="22"/>
      <c r="H23" s="23"/>
    </row>
    <row r="24" spans="1:8" ht="12.75">
      <c r="A24" s="25" t="s">
        <v>95</v>
      </c>
      <c r="B24" s="20"/>
      <c r="C24" s="21"/>
      <c r="D24" s="21"/>
      <c r="E24" s="21"/>
      <c r="F24" s="21">
        <v>5000</v>
      </c>
      <c r="G24" s="22"/>
      <c r="H24" s="23"/>
    </row>
    <row r="25" spans="1:8" ht="12.75">
      <c r="A25" s="25"/>
      <c r="B25" s="20"/>
      <c r="C25" s="21"/>
      <c r="D25" s="21"/>
      <c r="E25" s="21"/>
      <c r="F25" s="21"/>
      <c r="G25" s="22"/>
      <c r="H25" s="23"/>
    </row>
    <row r="26" spans="1:8" ht="12.75">
      <c r="A26" s="25"/>
      <c r="B26" s="20"/>
      <c r="C26" s="21"/>
      <c r="D26" s="21"/>
      <c r="E26" s="21"/>
      <c r="F26" s="21"/>
      <c r="G26" s="22"/>
      <c r="H26" s="23"/>
    </row>
    <row r="27" spans="1:8" ht="13.5" thickBot="1">
      <c r="A27" s="26"/>
      <c r="B27" s="27"/>
      <c r="C27" s="28"/>
      <c r="D27" s="28"/>
      <c r="E27" s="28"/>
      <c r="F27" s="28"/>
      <c r="G27" s="29"/>
      <c r="H27" s="30"/>
    </row>
    <row r="28" spans="1:8" s="2" customFormat="1" ht="30" customHeight="1" thickBot="1">
      <c r="A28" s="31" t="s">
        <v>21</v>
      </c>
      <c r="B28" s="32">
        <v>6347669</v>
      </c>
      <c r="C28" s="33">
        <v>10000</v>
      </c>
      <c r="D28" s="34">
        <v>344000</v>
      </c>
      <c r="E28" s="33">
        <v>226800</v>
      </c>
      <c r="F28" s="34">
        <v>5000</v>
      </c>
      <c r="G28" s="33">
        <v>0</v>
      </c>
      <c r="H28" s="35">
        <v>0</v>
      </c>
    </row>
    <row r="29" spans="1:8" s="2" customFormat="1" ht="28.5" customHeight="1" thickBot="1">
      <c r="A29" s="31" t="s">
        <v>22</v>
      </c>
      <c r="B29" s="141">
        <v>6924833</v>
      </c>
      <c r="C29" s="142"/>
      <c r="D29" s="142"/>
      <c r="E29" s="142"/>
      <c r="F29" s="142"/>
      <c r="G29" s="142"/>
      <c r="H29" s="143"/>
    </row>
    <row r="30" spans="4:5" ht="13.5" thickBot="1">
      <c r="D30" s="38"/>
      <c r="E30" s="39"/>
    </row>
    <row r="31" spans="1:8" ht="26.25" thickBot="1">
      <c r="A31" s="96" t="s">
        <v>12</v>
      </c>
      <c r="B31" s="144">
        <v>2018</v>
      </c>
      <c r="C31" s="145"/>
      <c r="D31" s="145"/>
      <c r="E31" s="145"/>
      <c r="F31" s="145"/>
      <c r="G31" s="145"/>
      <c r="H31" s="146"/>
    </row>
    <row r="32" spans="1:8" ht="77.25" thickBot="1">
      <c r="A32" s="97" t="s">
        <v>13</v>
      </c>
      <c r="B32" s="16" t="s">
        <v>14</v>
      </c>
      <c r="C32" s="17" t="s">
        <v>15</v>
      </c>
      <c r="D32" s="17" t="s">
        <v>16</v>
      </c>
      <c r="E32" s="17" t="s">
        <v>17</v>
      </c>
      <c r="F32" s="17" t="s">
        <v>18</v>
      </c>
      <c r="G32" s="17" t="s">
        <v>19</v>
      </c>
      <c r="H32" s="18" t="s">
        <v>20</v>
      </c>
    </row>
    <row r="33" spans="1:8" ht="25.5">
      <c r="A33" s="3" t="s">
        <v>97</v>
      </c>
      <c r="B33" s="4"/>
      <c r="C33" s="5">
        <v>10000</v>
      </c>
      <c r="D33" s="6"/>
      <c r="E33" s="7"/>
      <c r="F33" s="7"/>
      <c r="G33" s="8"/>
      <c r="H33" s="9"/>
    </row>
    <row r="34" spans="1:8" ht="12.75">
      <c r="A34" s="19" t="s">
        <v>122</v>
      </c>
      <c r="B34" s="20">
        <v>5687034</v>
      </c>
      <c r="C34" s="21"/>
      <c r="D34" s="21"/>
      <c r="E34" s="21"/>
      <c r="F34" s="21"/>
      <c r="G34" s="22"/>
      <c r="H34" s="23"/>
    </row>
    <row r="35" spans="1:8" ht="12.75">
      <c r="A35" s="19" t="s">
        <v>56</v>
      </c>
      <c r="B35" s="20">
        <v>660635</v>
      </c>
      <c r="C35" s="21"/>
      <c r="D35" s="21"/>
      <c r="E35" s="21"/>
      <c r="F35" s="21"/>
      <c r="G35" s="22"/>
      <c r="H35" s="23"/>
    </row>
    <row r="36" spans="1:8" ht="25.5">
      <c r="A36" s="24" t="s">
        <v>98</v>
      </c>
      <c r="B36" s="20"/>
      <c r="C36" s="21"/>
      <c r="D36" s="21"/>
      <c r="E36" s="21">
        <v>218164</v>
      </c>
      <c r="F36" s="21"/>
      <c r="G36" s="22"/>
      <c r="H36" s="23"/>
    </row>
    <row r="37" spans="1:8" ht="25.5">
      <c r="A37" s="25" t="s">
        <v>101</v>
      </c>
      <c r="B37" s="20"/>
      <c r="C37" s="21"/>
      <c r="D37" s="21">
        <v>344000</v>
      </c>
      <c r="E37" s="21"/>
      <c r="F37" s="21"/>
      <c r="G37" s="22"/>
      <c r="H37" s="23"/>
    </row>
    <row r="38" spans="1:8" ht="13.5" customHeight="1">
      <c r="A38" s="25" t="s">
        <v>102</v>
      </c>
      <c r="B38" s="20"/>
      <c r="C38" s="21"/>
      <c r="D38" s="21"/>
      <c r="E38" s="21"/>
      <c r="F38" s="21">
        <v>5000</v>
      </c>
      <c r="G38" s="22"/>
      <c r="H38" s="23"/>
    </row>
    <row r="39" spans="1:8" ht="13.5" customHeight="1">
      <c r="A39" s="25"/>
      <c r="B39" s="20"/>
      <c r="C39" s="21"/>
      <c r="D39" s="21"/>
      <c r="E39" s="21"/>
      <c r="F39" s="21"/>
      <c r="G39" s="22"/>
      <c r="H39" s="23"/>
    </row>
    <row r="40" spans="1:8" ht="13.5" customHeight="1">
      <c r="A40" s="25"/>
      <c r="B40" s="20"/>
      <c r="C40" s="21"/>
      <c r="D40" s="21"/>
      <c r="E40" s="21"/>
      <c r="F40" s="21"/>
      <c r="G40" s="22"/>
      <c r="H40" s="23"/>
    </row>
    <row r="41" spans="1:8" ht="13.5" thickBot="1">
      <c r="A41" s="26"/>
      <c r="B41" s="27"/>
      <c r="C41" s="28"/>
      <c r="D41" s="28"/>
      <c r="E41" s="28"/>
      <c r="F41" s="28"/>
      <c r="G41" s="29"/>
      <c r="H41" s="30"/>
    </row>
    <row r="42" spans="1:8" s="2" customFormat="1" ht="30" customHeight="1" thickBot="1">
      <c r="A42" s="31" t="s">
        <v>21</v>
      </c>
      <c r="B42" s="32">
        <v>6347669</v>
      </c>
      <c r="C42" s="33">
        <v>10000</v>
      </c>
      <c r="D42" s="34">
        <v>344000</v>
      </c>
      <c r="E42" s="33">
        <v>218164</v>
      </c>
      <c r="F42" s="34">
        <v>5000</v>
      </c>
      <c r="G42" s="33">
        <v>0</v>
      </c>
      <c r="H42" s="35">
        <v>0</v>
      </c>
    </row>
    <row r="43" spans="1:8" s="2" customFormat="1" ht="28.5" customHeight="1" thickBot="1">
      <c r="A43" s="31" t="s">
        <v>22</v>
      </c>
      <c r="B43" s="141">
        <v>6924833</v>
      </c>
      <c r="C43" s="142"/>
      <c r="D43" s="142"/>
      <c r="E43" s="142"/>
      <c r="F43" s="142"/>
      <c r="G43" s="142"/>
      <c r="H43" s="143"/>
    </row>
    <row r="44" spans="3:5" ht="13.5" customHeight="1">
      <c r="C44" s="40"/>
      <c r="D44" s="38"/>
      <c r="E44" s="41"/>
    </row>
    <row r="45" spans="3:5" ht="13.5" customHeight="1">
      <c r="C45" s="40"/>
      <c r="D45" s="42"/>
      <c r="E45" s="43"/>
    </row>
    <row r="46" spans="4:5" ht="13.5" customHeight="1">
      <c r="D46" s="44"/>
      <c r="E46" s="45"/>
    </row>
    <row r="47" spans="4:5" ht="13.5" customHeight="1">
      <c r="D47" s="46"/>
      <c r="E47" s="47"/>
    </row>
    <row r="48" spans="4:5" ht="13.5" customHeight="1">
      <c r="D48" s="38"/>
      <c r="E48" s="39"/>
    </row>
    <row r="49" spans="3:5" ht="28.5" customHeight="1">
      <c r="C49" s="40"/>
      <c r="D49" s="38"/>
      <c r="E49" s="48"/>
    </row>
    <row r="50" spans="3:5" ht="13.5" customHeight="1">
      <c r="C50" s="40"/>
      <c r="D50" s="38"/>
      <c r="E50" s="43"/>
    </row>
    <row r="51" spans="4:5" ht="13.5" customHeight="1">
      <c r="D51" s="38"/>
      <c r="E51" s="39"/>
    </row>
    <row r="52" spans="4:5" ht="13.5" customHeight="1">
      <c r="D52" s="38"/>
      <c r="E52" s="47"/>
    </row>
    <row r="53" spans="4:5" ht="13.5" customHeight="1">
      <c r="D53" s="38"/>
      <c r="E53" s="39"/>
    </row>
    <row r="54" spans="4:5" ht="22.5" customHeight="1">
      <c r="D54" s="38"/>
      <c r="E54" s="49"/>
    </row>
    <row r="55" spans="4:5" ht="13.5" customHeight="1">
      <c r="D55" s="44"/>
      <c r="E55" s="45"/>
    </row>
    <row r="56" spans="2:5" ht="13.5" customHeight="1">
      <c r="B56" s="40"/>
      <c r="D56" s="44"/>
      <c r="E56" s="50"/>
    </row>
    <row r="57" spans="3:5" ht="13.5" customHeight="1">
      <c r="C57" s="40"/>
      <c r="D57" s="44"/>
      <c r="E57" s="51"/>
    </row>
    <row r="58" spans="3:5" ht="13.5" customHeight="1">
      <c r="C58" s="40"/>
      <c r="D58" s="46"/>
      <c r="E58" s="43"/>
    </row>
    <row r="59" spans="4:5" ht="13.5" customHeight="1">
      <c r="D59" s="38"/>
      <c r="E59" s="39"/>
    </row>
    <row r="60" spans="2:5" ht="13.5" customHeight="1">
      <c r="B60" s="40"/>
      <c r="D60" s="38"/>
      <c r="E60" s="41"/>
    </row>
    <row r="61" spans="3:5" ht="13.5" customHeight="1">
      <c r="C61" s="40"/>
      <c r="D61" s="38"/>
      <c r="E61" s="50"/>
    </row>
    <row r="62" spans="3:5" ht="13.5" customHeight="1">
      <c r="C62" s="40"/>
      <c r="D62" s="46"/>
      <c r="E62" s="43"/>
    </row>
    <row r="63" spans="4:5" ht="13.5" customHeight="1">
      <c r="D63" s="44"/>
      <c r="E63" s="39"/>
    </row>
    <row r="64" spans="3:5" ht="13.5" customHeight="1">
      <c r="C64" s="40"/>
      <c r="D64" s="44"/>
      <c r="E64" s="50"/>
    </row>
    <row r="65" spans="4:5" ht="22.5" customHeight="1">
      <c r="D65" s="46"/>
      <c r="E65" s="49"/>
    </row>
    <row r="66" spans="4:5" ht="13.5" customHeight="1">
      <c r="D66" s="38"/>
      <c r="E66" s="39"/>
    </row>
    <row r="67" spans="4:5" ht="13.5" customHeight="1">
      <c r="D67" s="46"/>
      <c r="E67" s="43"/>
    </row>
    <row r="68" spans="4:5" ht="13.5" customHeight="1">
      <c r="D68" s="38"/>
      <c r="E68" s="39"/>
    </row>
    <row r="69" spans="4:5" ht="13.5" customHeight="1">
      <c r="D69" s="38"/>
      <c r="E69" s="39"/>
    </row>
    <row r="70" spans="1:5" ht="13.5" customHeight="1">
      <c r="A70" s="40"/>
      <c r="D70" s="52"/>
      <c r="E70" s="50"/>
    </row>
    <row r="71" spans="2:5" ht="13.5" customHeight="1">
      <c r="B71" s="40"/>
      <c r="C71" s="40"/>
      <c r="D71" s="53"/>
      <c r="E71" s="50"/>
    </row>
    <row r="72" spans="2:5" ht="13.5" customHeight="1">
      <c r="B72" s="40"/>
      <c r="C72" s="40"/>
      <c r="D72" s="53"/>
      <c r="E72" s="41"/>
    </row>
    <row r="73" spans="2:5" ht="13.5" customHeight="1">
      <c r="B73" s="40"/>
      <c r="C73" s="40"/>
      <c r="D73" s="46"/>
      <c r="E73" s="47"/>
    </row>
    <row r="74" spans="4:5" ht="12.75">
      <c r="D74" s="38"/>
      <c r="E74" s="39"/>
    </row>
    <row r="75" spans="2:5" ht="12.75">
      <c r="B75" s="40"/>
      <c r="D75" s="38"/>
      <c r="E75" s="50"/>
    </row>
    <row r="76" spans="3:5" ht="12.75">
      <c r="C76" s="40"/>
      <c r="D76" s="38"/>
      <c r="E76" s="41"/>
    </row>
    <row r="77" spans="3:5" ht="12.75">
      <c r="C77" s="40"/>
      <c r="D77" s="46"/>
      <c r="E77" s="43"/>
    </row>
    <row r="78" spans="4:5" ht="12.75">
      <c r="D78" s="38"/>
      <c r="E78" s="39"/>
    </row>
    <row r="79" spans="4:5" ht="12.75">
      <c r="D79" s="38"/>
      <c r="E79" s="39"/>
    </row>
    <row r="80" spans="4:5" ht="12.75">
      <c r="D80" s="54"/>
      <c r="E80" s="55"/>
    </row>
    <row r="81" spans="4:5" ht="12.75">
      <c r="D81" s="38"/>
      <c r="E81" s="39"/>
    </row>
    <row r="82" spans="4:5" ht="12.75">
      <c r="D82" s="38"/>
      <c r="E82" s="39"/>
    </row>
    <row r="83" spans="4:5" ht="12.75">
      <c r="D83" s="38"/>
      <c r="E83" s="39"/>
    </row>
    <row r="84" spans="4:5" ht="12.75">
      <c r="D84" s="46"/>
      <c r="E84" s="43"/>
    </row>
    <row r="85" spans="4:5" ht="12.75">
      <c r="D85" s="38"/>
      <c r="E85" s="39"/>
    </row>
    <row r="86" spans="4:5" ht="12.75">
      <c r="D86" s="46"/>
      <c r="E86" s="43"/>
    </row>
    <row r="87" spans="4:5" ht="12.75">
      <c r="D87" s="38"/>
      <c r="E87" s="39"/>
    </row>
    <row r="88" spans="4:5" ht="12.75">
      <c r="D88" s="38"/>
      <c r="E88" s="39"/>
    </row>
    <row r="89" spans="4:5" ht="12.75">
      <c r="D89" s="38"/>
      <c r="E89" s="39"/>
    </row>
    <row r="90" spans="4:5" ht="12.75">
      <c r="D90" s="38"/>
      <c r="E90" s="39"/>
    </row>
    <row r="91" spans="1:5" ht="28.5" customHeight="1">
      <c r="A91" s="56"/>
      <c r="B91" s="56"/>
      <c r="C91" s="56"/>
      <c r="D91" s="57"/>
      <c r="E91" s="58"/>
    </row>
    <row r="92" spans="3:5" ht="12.75">
      <c r="C92" s="40"/>
      <c r="D92" s="38"/>
      <c r="E92" s="41"/>
    </row>
    <row r="93" spans="4:5" ht="12.75">
      <c r="D93" s="59"/>
      <c r="E93" s="60"/>
    </row>
    <row r="94" spans="4:5" ht="12.75">
      <c r="D94" s="38"/>
      <c r="E94" s="39"/>
    </row>
    <row r="95" spans="4:5" ht="12.75">
      <c r="D95" s="54"/>
      <c r="E95" s="55"/>
    </row>
    <row r="96" spans="4:5" ht="12.75">
      <c r="D96" s="54"/>
      <c r="E96" s="55"/>
    </row>
    <row r="97" spans="4:5" ht="12.75">
      <c r="D97" s="38"/>
      <c r="E97" s="39"/>
    </row>
    <row r="98" spans="4:5" ht="12.75">
      <c r="D98" s="46"/>
      <c r="E98" s="43"/>
    </row>
    <row r="99" spans="4:5" ht="12.75">
      <c r="D99" s="38"/>
      <c r="E99" s="39"/>
    </row>
    <row r="100" spans="4:5" ht="12.75">
      <c r="D100" s="38"/>
      <c r="E100" s="39"/>
    </row>
    <row r="101" spans="4:5" ht="12.75">
      <c r="D101" s="46"/>
      <c r="E101" s="43"/>
    </row>
    <row r="102" spans="4:5" ht="12.75">
      <c r="D102" s="38"/>
      <c r="E102" s="39"/>
    </row>
    <row r="103" spans="4:5" ht="12.75">
      <c r="D103" s="54"/>
      <c r="E103" s="55"/>
    </row>
    <row r="104" spans="4:5" ht="12.75">
      <c r="D104" s="46"/>
      <c r="E104" s="60"/>
    </row>
    <row r="105" spans="4:5" ht="12.75">
      <c r="D105" s="44"/>
      <c r="E105" s="55"/>
    </row>
    <row r="106" spans="4:5" ht="12.75">
      <c r="D106" s="46"/>
      <c r="E106" s="43"/>
    </row>
    <row r="107" spans="4:5" ht="12.75">
      <c r="D107" s="38"/>
      <c r="E107" s="39"/>
    </row>
    <row r="108" spans="3:5" ht="12.75">
      <c r="C108" s="40"/>
      <c r="D108" s="38"/>
      <c r="E108" s="41"/>
    </row>
    <row r="109" spans="4:5" ht="12.75">
      <c r="D109" s="44"/>
      <c r="E109" s="43"/>
    </row>
    <row r="110" spans="4:5" ht="12.75">
      <c r="D110" s="44"/>
      <c r="E110" s="55"/>
    </row>
    <row r="111" spans="3:5" ht="12.75">
      <c r="C111" s="40"/>
      <c r="D111" s="44"/>
      <c r="E111" s="61"/>
    </row>
    <row r="112" spans="3:5" ht="12.75">
      <c r="C112" s="40"/>
      <c r="D112" s="46"/>
      <c r="E112" s="47"/>
    </row>
    <row r="113" spans="4:5" ht="12.75">
      <c r="D113" s="38"/>
      <c r="E113" s="39"/>
    </row>
    <row r="114" spans="4:5" ht="12.75">
      <c r="D114" s="59"/>
      <c r="E114" s="62"/>
    </row>
    <row r="115" spans="4:5" ht="11.25" customHeight="1">
      <c r="D115" s="54"/>
      <c r="E115" s="55"/>
    </row>
    <row r="116" spans="2:5" ht="24" customHeight="1">
      <c r="B116" s="40"/>
      <c r="D116" s="54"/>
      <c r="E116" s="63"/>
    </row>
    <row r="117" spans="3:5" ht="15" customHeight="1">
      <c r="C117" s="40"/>
      <c r="D117" s="54"/>
      <c r="E117" s="63"/>
    </row>
    <row r="118" spans="4:5" ht="11.25" customHeight="1">
      <c r="D118" s="59"/>
      <c r="E118" s="60"/>
    </row>
    <row r="119" spans="4:5" ht="12.75">
      <c r="D119" s="54"/>
      <c r="E119" s="55"/>
    </row>
    <row r="120" spans="2:5" ht="13.5" customHeight="1">
      <c r="B120" s="40"/>
      <c r="D120" s="54"/>
      <c r="E120" s="64"/>
    </row>
    <row r="121" spans="3:5" ht="12.75" customHeight="1">
      <c r="C121" s="40"/>
      <c r="D121" s="54"/>
      <c r="E121" s="41"/>
    </row>
    <row r="122" spans="3:5" ht="12.75" customHeight="1">
      <c r="C122" s="40"/>
      <c r="D122" s="46"/>
      <c r="E122" s="47"/>
    </row>
    <row r="123" spans="4:5" ht="12.75">
      <c r="D123" s="38"/>
      <c r="E123" s="39"/>
    </row>
    <row r="124" spans="3:5" ht="12.75">
      <c r="C124" s="40"/>
      <c r="D124" s="38"/>
      <c r="E124" s="61"/>
    </row>
    <row r="125" spans="4:5" ht="12.75">
      <c r="D125" s="59"/>
      <c r="E125" s="60"/>
    </row>
    <row r="126" spans="4:5" ht="12.75">
      <c r="D126" s="54"/>
      <c r="E126" s="55"/>
    </row>
    <row r="127" spans="4:5" ht="12.75">
      <c r="D127" s="38"/>
      <c r="E127" s="39"/>
    </row>
    <row r="128" spans="1:5" ht="19.5" customHeight="1">
      <c r="A128" s="65"/>
      <c r="B128" s="11"/>
      <c r="C128" s="11"/>
      <c r="D128" s="11"/>
      <c r="E128" s="50"/>
    </row>
    <row r="129" spans="1:5" ht="15" customHeight="1">
      <c r="A129" s="40"/>
      <c r="D129" s="52"/>
      <c r="E129" s="50"/>
    </row>
    <row r="130" spans="1:5" ht="12.75">
      <c r="A130" s="40"/>
      <c r="B130" s="40"/>
      <c r="D130" s="52"/>
      <c r="E130" s="41"/>
    </row>
    <row r="131" spans="3:5" ht="12.75">
      <c r="C131" s="40"/>
      <c r="D131" s="38"/>
      <c r="E131" s="50"/>
    </row>
    <row r="132" spans="4:5" ht="12.75">
      <c r="D132" s="42"/>
      <c r="E132" s="43"/>
    </row>
    <row r="133" spans="2:5" ht="12.75">
      <c r="B133" s="40"/>
      <c r="D133" s="38"/>
      <c r="E133" s="41"/>
    </row>
    <row r="134" spans="3:5" ht="12.75">
      <c r="C134" s="40"/>
      <c r="D134" s="38"/>
      <c r="E134" s="41"/>
    </row>
    <row r="135" spans="4:5" ht="12.75">
      <c r="D135" s="46"/>
      <c r="E135" s="47"/>
    </row>
    <row r="136" spans="3:5" ht="22.5" customHeight="1">
      <c r="C136" s="40"/>
      <c r="D136" s="38"/>
      <c r="E136" s="48"/>
    </row>
    <row r="137" spans="4:5" ht="12.75">
      <c r="D137" s="38"/>
      <c r="E137" s="47"/>
    </row>
    <row r="138" spans="2:5" ht="12.75">
      <c r="B138" s="40"/>
      <c r="D138" s="44"/>
      <c r="E138" s="50"/>
    </row>
    <row r="139" spans="3:5" ht="12.75">
      <c r="C139" s="40"/>
      <c r="D139" s="44"/>
      <c r="E139" s="51"/>
    </row>
    <row r="140" spans="4:5" ht="12.75">
      <c r="D140" s="46"/>
      <c r="E140" s="43"/>
    </row>
    <row r="141" spans="1:5" ht="13.5" customHeight="1">
      <c r="A141" s="40"/>
      <c r="D141" s="52"/>
      <c r="E141" s="50"/>
    </row>
    <row r="142" spans="2:5" ht="13.5" customHeight="1">
      <c r="B142" s="40"/>
      <c r="D142" s="38"/>
      <c r="E142" s="50"/>
    </row>
    <row r="143" spans="3:5" ht="13.5" customHeight="1">
      <c r="C143" s="40"/>
      <c r="D143" s="38"/>
      <c r="E143" s="41"/>
    </row>
    <row r="144" spans="3:5" ht="12.75">
      <c r="C144" s="40"/>
      <c r="D144" s="46"/>
      <c r="E144" s="43"/>
    </row>
    <row r="145" spans="3:5" ht="12.75">
      <c r="C145" s="40"/>
      <c r="D145" s="38"/>
      <c r="E145" s="41"/>
    </row>
    <row r="146" spans="4:5" ht="12.75">
      <c r="D146" s="59"/>
      <c r="E146" s="60"/>
    </row>
    <row r="147" spans="3:5" ht="12.75">
      <c r="C147" s="40"/>
      <c r="D147" s="44"/>
      <c r="E147" s="61"/>
    </row>
    <row r="148" spans="3:5" ht="12.75">
      <c r="C148" s="40"/>
      <c r="D148" s="46"/>
      <c r="E148" s="47"/>
    </row>
    <row r="149" spans="4:5" ht="12.75">
      <c r="D149" s="59"/>
      <c r="E149" s="66"/>
    </row>
    <row r="150" spans="2:5" ht="12.75">
      <c r="B150" s="40"/>
      <c r="D150" s="54"/>
      <c r="E150" s="64"/>
    </row>
    <row r="151" spans="3:5" ht="12.75">
      <c r="C151" s="40"/>
      <c r="D151" s="54"/>
      <c r="E151" s="41"/>
    </row>
    <row r="152" spans="3:5" ht="12.75">
      <c r="C152" s="40"/>
      <c r="D152" s="46"/>
      <c r="E152" s="47"/>
    </row>
    <row r="153" spans="3:5" ht="12.75">
      <c r="C153" s="40"/>
      <c r="D153" s="46"/>
      <c r="E153" s="47"/>
    </row>
    <row r="154" spans="4:5" ht="12.75">
      <c r="D154" s="38"/>
      <c r="E154" s="39"/>
    </row>
    <row r="155" spans="1:5" s="67" customFormat="1" ht="18" customHeight="1">
      <c r="A155" s="147"/>
      <c r="B155" s="148"/>
      <c r="C155" s="148"/>
      <c r="D155" s="148"/>
      <c r="E155" s="148"/>
    </row>
    <row r="156" spans="1:5" ht="28.5" customHeight="1">
      <c r="A156" s="56"/>
      <c r="B156" s="56"/>
      <c r="C156" s="56"/>
      <c r="D156" s="57"/>
      <c r="E156" s="58"/>
    </row>
    <row r="158" spans="1:5" ht="15.75">
      <c r="A158" s="69"/>
      <c r="B158" s="40"/>
      <c r="C158" s="40"/>
      <c r="D158" s="70"/>
      <c r="E158" s="10"/>
    </row>
    <row r="159" spans="1:5" ht="12.75">
      <c r="A159" s="40"/>
      <c r="B159" s="40"/>
      <c r="C159" s="40"/>
      <c r="D159" s="70"/>
      <c r="E159" s="10"/>
    </row>
    <row r="160" spans="1:5" ht="17.25" customHeight="1">
      <c r="A160" s="40"/>
      <c r="B160" s="40"/>
      <c r="C160" s="40"/>
      <c r="D160" s="70"/>
      <c r="E160" s="10"/>
    </row>
    <row r="161" spans="1:5" ht="13.5" customHeight="1">
      <c r="A161" s="40"/>
      <c r="B161" s="40"/>
      <c r="C161" s="40"/>
      <c r="D161" s="70"/>
      <c r="E161" s="10"/>
    </row>
    <row r="162" spans="1:5" ht="12.75">
      <c r="A162" s="40"/>
      <c r="B162" s="40"/>
      <c r="C162" s="40"/>
      <c r="D162" s="70"/>
      <c r="E162" s="10"/>
    </row>
    <row r="163" spans="1:3" ht="12.75">
      <c r="A163" s="40"/>
      <c r="B163" s="40"/>
      <c r="C163" s="40"/>
    </row>
    <row r="164" spans="1:5" ht="12.75">
      <c r="A164" s="40"/>
      <c r="B164" s="40"/>
      <c r="C164" s="40"/>
      <c r="D164" s="70"/>
      <c r="E164" s="10"/>
    </row>
    <row r="165" spans="1:5" ht="12.75">
      <c r="A165" s="40"/>
      <c r="B165" s="40"/>
      <c r="C165" s="40"/>
      <c r="D165" s="70"/>
      <c r="E165" s="71"/>
    </row>
    <row r="166" spans="1:5" ht="12.75">
      <c r="A166" s="40"/>
      <c r="B166" s="40"/>
      <c r="C166" s="40"/>
      <c r="D166" s="70"/>
      <c r="E166" s="10"/>
    </row>
    <row r="167" spans="1:5" ht="22.5" customHeight="1">
      <c r="A167" s="40"/>
      <c r="B167" s="40"/>
      <c r="C167" s="40"/>
      <c r="D167" s="70"/>
      <c r="E167" s="48"/>
    </row>
    <row r="168" spans="4:5" ht="22.5" customHeight="1">
      <c r="D168" s="46"/>
      <c r="E168" s="49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8"/>
  <sheetViews>
    <sheetView view="pageBreakPreview" zoomScaleSheetLayoutView="100" zoomScalePageLayoutView="0" workbookViewId="0" topLeftCell="A1">
      <pane xSplit="2" ySplit="2" topLeftCell="D7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01" sqref="J101"/>
    </sheetView>
  </sheetViews>
  <sheetFormatPr defaultColWidth="11.421875" defaultRowHeight="12.75"/>
  <cols>
    <col min="1" max="1" width="11.421875" style="116" bestFit="1" customWidth="1"/>
    <col min="2" max="2" width="39.57421875" style="117" customWidth="1"/>
    <col min="3" max="3" width="14.28125" style="111" hidden="1" customWidth="1"/>
    <col min="4" max="4" width="14.28125" style="111" customWidth="1"/>
    <col min="5" max="5" width="11.8515625" style="111" hidden="1" customWidth="1"/>
    <col min="6" max="6" width="11.28125" style="111" bestFit="1" customWidth="1"/>
    <col min="7" max="7" width="12.57421875" style="111" hidden="1" customWidth="1"/>
    <col min="8" max="8" width="12.421875" style="111" customWidth="1"/>
    <col min="9" max="9" width="9.57421875" style="111" hidden="1" customWidth="1"/>
    <col min="10" max="10" width="9.57421875" style="111" customWidth="1"/>
    <col min="11" max="11" width="8.140625" style="111" hidden="1" customWidth="1"/>
    <col min="12" max="12" width="10.140625" style="111" bestFit="1" customWidth="1"/>
    <col min="13" max="13" width="8.140625" style="111" hidden="1" customWidth="1"/>
    <col min="14" max="14" width="11.00390625" style="111" customWidth="1"/>
    <col min="15" max="15" width="8.140625" style="111" bestFit="1" customWidth="1"/>
    <col min="16" max="17" width="12.28125" style="111" bestFit="1" customWidth="1"/>
    <col min="18" max="16384" width="11.421875" style="1" customWidth="1"/>
  </cols>
  <sheetData>
    <row r="1" spans="1:17" ht="24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s="10" customFormat="1" ht="45">
      <c r="A2" s="110" t="s">
        <v>24</v>
      </c>
      <c r="B2" s="110"/>
      <c r="C2" s="80" t="s">
        <v>61</v>
      </c>
      <c r="D2" s="80" t="s">
        <v>107</v>
      </c>
      <c r="E2" s="110" t="s">
        <v>58</v>
      </c>
      <c r="F2" s="110" t="s">
        <v>82</v>
      </c>
      <c r="G2" s="110" t="s">
        <v>59</v>
      </c>
      <c r="H2" s="110" t="s">
        <v>83</v>
      </c>
      <c r="I2" s="110" t="s">
        <v>15</v>
      </c>
      <c r="J2" s="110" t="s">
        <v>84</v>
      </c>
      <c r="K2" s="110" t="s">
        <v>63</v>
      </c>
      <c r="L2" s="110" t="s">
        <v>87</v>
      </c>
      <c r="M2" s="110" t="s">
        <v>25</v>
      </c>
      <c r="N2" s="110" t="s">
        <v>16</v>
      </c>
      <c r="O2" s="110" t="s">
        <v>18</v>
      </c>
      <c r="P2" s="80" t="s">
        <v>62</v>
      </c>
      <c r="Q2" s="80" t="s">
        <v>108</v>
      </c>
    </row>
    <row r="3" spans="1:34" s="10" customFormat="1" ht="12.75">
      <c r="A3" s="101">
        <v>3</v>
      </c>
      <c r="B3" s="103" t="s">
        <v>93</v>
      </c>
      <c r="C3" s="105"/>
      <c r="D3" s="105">
        <f>D5+D22+D54+D73</f>
        <v>6924833</v>
      </c>
      <c r="E3" s="105">
        <f aca="true" t="shared" si="0" ref="E3:M3">E5+E22+E54+E73</f>
        <v>15000</v>
      </c>
      <c r="F3" s="105">
        <f t="shared" si="0"/>
        <v>660635</v>
      </c>
      <c r="G3" s="105">
        <f t="shared" si="0"/>
        <v>0</v>
      </c>
      <c r="H3" s="105">
        <f t="shared" si="0"/>
        <v>5687034</v>
      </c>
      <c r="I3" s="105">
        <f t="shared" si="0"/>
        <v>0</v>
      </c>
      <c r="J3" s="105">
        <f t="shared" si="0"/>
        <v>10000</v>
      </c>
      <c r="K3" s="105">
        <f t="shared" si="0"/>
        <v>0</v>
      </c>
      <c r="L3" s="105">
        <f>L5+L22+L54+L73</f>
        <v>218164</v>
      </c>
      <c r="M3" s="105">
        <f t="shared" si="0"/>
        <v>37409</v>
      </c>
      <c r="N3" s="105">
        <f>N5+N22+N54+N73</f>
        <v>344000</v>
      </c>
      <c r="O3" s="105">
        <f>O5+O22+O54+O73</f>
        <v>5000</v>
      </c>
      <c r="P3" s="105">
        <f>P5+P22+P54+P73</f>
        <v>6924833</v>
      </c>
      <c r="Q3" s="105">
        <f>Q5+Q22+Q54+Q73</f>
        <v>6924833</v>
      </c>
      <c r="AH3" s="10">
        <v>0</v>
      </c>
    </row>
    <row r="4" spans="1:17" ht="12.75">
      <c r="A4" s="101"/>
      <c r="B4" s="102" t="s">
        <v>85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s="10" customFormat="1" ht="12.75">
      <c r="A5" s="156" t="s">
        <v>86</v>
      </c>
      <c r="B5" s="152"/>
      <c r="C5" s="105"/>
      <c r="D5" s="105">
        <f aca="true" t="shared" si="1" ref="D5:F6">D6</f>
        <v>5687034</v>
      </c>
      <c r="E5" s="105">
        <f t="shared" si="1"/>
        <v>0</v>
      </c>
      <c r="F5" s="105">
        <f t="shared" si="1"/>
        <v>0</v>
      </c>
      <c r="G5" s="105"/>
      <c r="H5" s="105">
        <f>H6</f>
        <v>5687034</v>
      </c>
      <c r="I5" s="105">
        <f aca="true" t="shared" si="2" ref="I5:Q5">I6</f>
        <v>0</v>
      </c>
      <c r="J5" s="105">
        <f t="shared" si="2"/>
        <v>0</v>
      </c>
      <c r="K5" s="105">
        <f t="shared" si="2"/>
        <v>0</v>
      </c>
      <c r="L5" s="105">
        <f t="shared" si="2"/>
        <v>0</v>
      </c>
      <c r="M5" s="105">
        <f t="shared" si="2"/>
        <v>3</v>
      </c>
      <c r="N5" s="105">
        <f t="shared" si="2"/>
        <v>0</v>
      </c>
      <c r="O5" s="105">
        <f t="shared" si="2"/>
        <v>0</v>
      </c>
      <c r="P5" s="105">
        <f t="shared" si="2"/>
        <v>5687034</v>
      </c>
      <c r="Q5" s="105">
        <f t="shared" si="2"/>
        <v>5687034</v>
      </c>
    </row>
    <row r="6" spans="1:17" s="10" customFormat="1" ht="32.25" customHeight="1">
      <c r="A6" s="157" t="s">
        <v>68</v>
      </c>
      <c r="B6" s="158"/>
      <c r="C6" s="105"/>
      <c r="D6" s="105">
        <f t="shared" si="1"/>
        <v>5687034</v>
      </c>
      <c r="E6" s="105">
        <f t="shared" si="1"/>
        <v>0</v>
      </c>
      <c r="F6" s="105">
        <f t="shared" si="1"/>
        <v>0</v>
      </c>
      <c r="G6" s="105"/>
      <c r="H6" s="105">
        <f>H7</f>
        <v>5687034</v>
      </c>
      <c r="I6" s="105">
        <f aca="true" t="shared" si="3" ref="I6:Q6">I7</f>
        <v>0</v>
      </c>
      <c r="J6" s="105">
        <f t="shared" si="3"/>
        <v>0</v>
      </c>
      <c r="K6" s="105">
        <f t="shared" si="3"/>
        <v>0</v>
      </c>
      <c r="L6" s="105">
        <f t="shared" si="3"/>
        <v>0</v>
      </c>
      <c r="M6" s="105">
        <f t="shared" si="3"/>
        <v>3</v>
      </c>
      <c r="N6" s="105">
        <f t="shared" si="3"/>
        <v>0</v>
      </c>
      <c r="O6" s="105">
        <f t="shared" si="3"/>
        <v>0</v>
      </c>
      <c r="P6" s="105">
        <f>P7</f>
        <v>5687034</v>
      </c>
      <c r="Q6" s="105">
        <f t="shared" si="3"/>
        <v>5687034</v>
      </c>
    </row>
    <row r="7" spans="1:17" s="10" customFormat="1" ht="12.75">
      <c r="A7" s="101">
        <v>3</v>
      </c>
      <c r="B7" s="104" t="s">
        <v>26</v>
      </c>
      <c r="C7" s="105">
        <v>4741214</v>
      </c>
      <c r="D7" s="105">
        <f>D8+D16</f>
        <v>5687034</v>
      </c>
      <c r="E7" s="105">
        <f>E8+E16</f>
        <v>0</v>
      </c>
      <c r="F7" s="105">
        <f>F8+F16</f>
        <v>0</v>
      </c>
      <c r="G7" s="105">
        <v>4741214</v>
      </c>
      <c r="H7" s="105">
        <f aca="true" t="shared" si="4" ref="H7:Q7">H8+H16</f>
        <v>5687034</v>
      </c>
      <c r="I7" s="105">
        <f t="shared" si="4"/>
        <v>0</v>
      </c>
      <c r="J7" s="105">
        <f t="shared" si="4"/>
        <v>0</v>
      </c>
      <c r="K7" s="105">
        <f t="shared" si="4"/>
        <v>0</v>
      </c>
      <c r="L7" s="105">
        <f t="shared" si="4"/>
        <v>0</v>
      </c>
      <c r="M7" s="105">
        <f t="shared" si="4"/>
        <v>3</v>
      </c>
      <c r="N7" s="105">
        <f t="shared" si="4"/>
        <v>0</v>
      </c>
      <c r="O7" s="105">
        <f t="shared" si="4"/>
        <v>0</v>
      </c>
      <c r="P7" s="105">
        <f t="shared" si="4"/>
        <v>5687034</v>
      </c>
      <c r="Q7" s="105">
        <f t="shared" si="4"/>
        <v>5687034</v>
      </c>
    </row>
    <row r="8" spans="1:17" s="10" customFormat="1" ht="12.75">
      <c r="A8" s="101">
        <v>31</v>
      </c>
      <c r="B8" s="104" t="s">
        <v>27</v>
      </c>
      <c r="C8" s="105">
        <v>4086282</v>
      </c>
      <c r="D8" s="105">
        <f>D9+D11+D13</f>
        <v>5583434</v>
      </c>
      <c r="E8" s="105">
        <f>E9+E11+E13</f>
        <v>0</v>
      </c>
      <c r="F8" s="105">
        <f>F9+F11+F13</f>
        <v>0</v>
      </c>
      <c r="G8" s="105">
        <v>4086282</v>
      </c>
      <c r="H8" s="105">
        <f>H9+H11+H13</f>
        <v>5583434</v>
      </c>
      <c r="I8" s="105">
        <f aca="true" t="shared" si="5" ref="I8:Q8">I9+I11+I13</f>
        <v>0</v>
      </c>
      <c r="J8" s="105">
        <f t="shared" si="5"/>
        <v>0</v>
      </c>
      <c r="K8" s="105">
        <f t="shared" si="5"/>
        <v>0</v>
      </c>
      <c r="L8" s="105">
        <f t="shared" si="5"/>
        <v>0</v>
      </c>
      <c r="M8" s="105">
        <f>M9+M11+M13</f>
        <v>2</v>
      </c>
      <c r="N8" s="105">
        <f>N9+N11+N13</f>
        <v>0</v>
      </c>
      <c r="O8" s="105">
        <f t="shared" si="5"/>
        <v>0</v>
      </c>
      <c r="P8" s="105">
        <f t="shared" si="5"/>
        <v>5583434</v>
      </c>
      <c r="Q8" s="105">
        <f t="shared" si="5"/>
        <v>5583434</v>
      </c>
    </row>
    <row r="9" spans="1:17" ht="12.75">
      <c r="A9" s="101">
        <v>311</v>
      </c>
      <c r="B9" s="104" t="s">
        <v>28</v>
      </c>
      <c r="C9" s="105">
        <v>4069782</v>
      </c>
      <c r="D9" s="105">
        <f>D10</f>
        <v>4725200</v>
      </c>
      <c r="E9" s="105">
        <f>E10</f>
        <v>0</v>
      </c>
      <c r="F9" s="105">
        <f>F10</f>
        <v>0</v>
      </c>
      <c r="G9" s="105">
        <v>4069782</v>
      </c>
      <c r="H9" s="105">
        <f>H10</f>
        <v>4725200</v>
      </c>
      <c r="I9" s="105">
        <f aca="true" t="shared" si="6" ref="I9:Q9">I10</f>
        <v>0</v>
      </c>
      <c r="J9" s="105">
        <f t="shared" si="6"/>
        <v>0</v>
      </c>
      <c r="K9" s="105">
        <f t="shared" si="6"/>
        <v>0</v>
      </c>
      <c r="L9" s="105">
        <f t="shared" si="6"/>
        <v>0</v>
      </c>
      <c r="M9" s="105">
        <f t="shared" si="6"/>
        <v>1</v>
      </c>
      <c r="N9" s="105">
        <f t="shared" si="6"/>
        <v>0</v>
      </c>
      <c r="O9" s="105">
        <f t="shared" si="6"/>
        <v>0</v>
      </c>
      <c r="P9" s="105">
        <f t="shared" si="6"/>
        <v>4725200</v>
      </c>
      <c r="Q9" s="105">
        <f t="shared" si="6"/>
        <v>4725200</v>
      </c>
    </row>
    <row r="10" spans="1:17" ht="12.75">
      <c r="A10" s="107">
        <v>3111</v>
      </c>
      <c r="B10" s="102" t="s">
        <v>39</v>
      </c>
      <c r="C10" s="106">
        <v>4069782</v>
      </c>
      <c r="D10" s="106">
        <v>4725200</v>
      </c>
      <c r="E10" s="106"/>
      <c r="F10" s="106">
        <v>0</v>
      </c>
      <c r="G10" s="106">
        <v>4069782</v>
      </c>
      <c r="H10" s="106">
        <v>4725200</v>
      </c>
      <c r="I10" s="106"/>
      <c r="J10" s="106">
        <v>0</v>
      </c>
      <c r="K10" s="106"/>
      <c r="L10" s="106">
        <v>0</v>
      </c>
      <c r="M10" s="106">
        <v>1</v>
      </c>
      <c r="N10" s="106">
        <v>0</v>
      </c>
      <c r="O10" s="106">
        <v>0</v>
      </c>
      <c r="P10" s="106">
        <v>4725200</v>
      </c>
      <c r="Q10" s="106">
        <v>4725200</v>
      </c>
    </row>
    <row r="11" spans="1:17" s="10" customFormat="1" ht="12.75">
      <c r="A11" s="101">
        <v>312</v>
      </c>
      <c r="B11" s="104" t="s">
        <v>29</v>
      </c>
      <c r="C11" s="105">
        <v>16500</v>
      </c>
      <c r="D11" s="105">
        <f>D12</f>
        <v>45500</v>
      </c>
      <c r="E11" s="105">
        <f>E12</f>
        <v>0</v>
      </c>
      <c r="F11" s="105">
        <f>F12</f>
        <v>0</v>
      </c>
      <c r="G11" s="105">
        <v>16500</v>
      </c>
      <c r="H11" s="105">
        <f>H12</f>
        <v>45500</v>
      </c>
      <c r="I11" s="105">
        <f aca="true" t="shared" si="7" ref="I11:Q11">I12</f>
        <v>0</v>
      </c>
      <c r="J11" s="105">
        <f t="shared" si="7"/>
        <v>0</v>
      </c>
      <c r="K11" s="105">
        <f t="shared" si="7"/>
        <v>0</v>
      </c>
      <c r="L11" s="105">
        <f t="shared" si="7"/>
        <v>0</v>
      </c>
      <c r="M11" s="105">
        <f t="shared" si="7"/>
        <v>1</v>
      </c>
      <c r="N11" s="105">
        <f t="shared" si="7"/>
        <v>0</v>
      </c>
      <c r="O11" s="105">
        <f t="shared" si="7"/>
        <v>0</v>
      </c>
      <c r="P11" s="105">
        <f t="shared" si="7"/>
        <v>45500</v>
      </c>
      <c r="Q11" s="105">
        <f t="shared" si="7"/>
        <v>45500</v>
      </c>
    </row>
    <row r="12" spans="1:17" ht="12.75">
      <c r="A12" s="107">
        <v>3121</v>
      </c>
      <c r="B12" s="102" t="s">
        <v>29</v>
      </c>
      <c r="C12" s="106">
        <v>16500</v>
      </c>
      <c r="D12" s="106">
        <v>45500</v>
      </c>
      <c r="E12" s="106"/>
      <c r="F12" s="106">
        <v>0</v>
      </c>
      <c r="G12" s="106">
        <v>16500</v>
      </c>
      <c r="H12" s="106">
        <v>45500</v>
      </c>
      <c r="I12" s="106"/>
      <c r="J12" s="106">
        <v>0</v>
      </c>
      <c r="K12" s="106"/>
      <c r="L12" s="106">
        <v>0</v>
      </c>
      <c r="M12" s="106">
        <v>1</v>
      </c>
      <c r="N12" s="106">
        <v>0</v>
      </c>
      <c r="O12" s="106">
        <v>0</v>
      </c>
      <c r="P12" s="106">
        <v>45500</v>
      </c>
      <c r="Q12" s="106">
        <v>45500</v>
      </c>
    </row>
    <row r="13" spans="1:17" s="10" customFormat="1" ht="12.75">
      <c r="A13" s="101">
        <v>313</v>
      </c>
      <c r="B13" s="104" t="s">
        <v>30</v>
      </c>
      <c r="C13" s="105">
        <v>647132</v>
      </c>
      <c r="D13" s="105">
        <f>D14+D15</f>
        <v>812734</v>
      </c>
      <c r="E13" s="105">
        <f>E14+E15</f>
        <v>0</v>
      </c>
      <c r="F13" s="105">
        <f>F14+F15</f>
        <v>0</v>
      </c>
      <c r="G13" s="105">
        <v>647132</v>
      </c>
      <c r="H13" s="105">
        <f aca="true" t="shared" si="8" ref="H13:Q13">H14+H15</f>
        <v>812734</v>
      </c>
      <c r="I13" s="105">
        <f t="shared" si="8"/>
        <v>0</v>
      </c>
      <c r="J13" s="105">
        <f t="shared" si="8"/>
        <v>0</v>
      </c>
      <c r="K13" s="105">
        <f t="shared" si="8"/>
        <v>0</v>
      </c>
      <c r="L13" s="105">
        <f t="shared" si="8"/>
        <v>0</v>
      </c>
      <c r="M13" s="105">
        <f t="shared" si="8"/>
        <v>0</v>
      </c>
      <c r="N13" s="105">
        <f t="shared" si="8"/>
        <v>0</v>
      </c>
      <c r="O13" s="105">
        <f t="shared" si="8"/>
        <v>0</v>
      </c>
      <c r="P13" s="105">
        <f t="shared" si="8"/>
        <v>812734</v>
      </c>
      <c r="Q13" s="105">
        <f t="shared" si="8"/>
        <v>812734</v>
      </c>
    </row>
    <row r="14" spans="1:17" ht="12.75">
      <c r="A14" s="107">
        <v>3132</v>
      </c>
      <c r="B14" s="102" t="s">
        <v>113</v>
      </c>
      <c r="C14" s="106">
        <v>598854</v>
      </c>
      <c r="D14" s="106">
        <v>732406</v>
      </c>
      <c r="E14" s="106"/>
      <c r="F14" s="106">
        <v>0</v>
      </c>
      <c r="G14" s="106">
        <v>598854</v>
      </c>
      <c r="H14" s="106">
        <v>732406</v>
      </c>
      <c r="I14" s="106"/>
      <c r="J14" s="106">
        <v>0</v>
      </c>
      <c r="K14" s="106"/>
      <c r="L14" s="106">
        <v>0</v>
      </c>
      <c r="M14" s="106">
        <v>0</v>
      </c>
      <c r="N14" s="106">
        <v>0</v>
      </c>
      <c r="O14" s="106">
        <v>0</v>
      </c>
      <c r="P14" s="106">
        <v>732406</v>
      </c>
      <c r="Q14" s="106">
        <v>732406</v>
      </c>
    </row>
    <row r="15" spans="1:17" ht="12.75">
      <c r="A15" s="107">
        <v>3133</v>
      </c>
      <c r="B15" s="102" t="s">
        <v>40</v>
      </c>
      <c r="C15" s="106">
        <v>48278</v>
      </c>
      <c r="D15" s="106">
        <v>80328</v>
      </c>
      <c r="E15" s="106"/>
      <c r="F15" s="106">
        <v>0</v>
      </c>
      <c r="G15" s="106">
        <v>48278</v>
      </c>
      <c r="H15" s="106">
        <v>80328</v>
      </c>
      <c r="I15" s="106"/>
      <c r="J15" s="106">
        <v>0</v>
      </c>
      <c r="K15" s="106"/>
      <c r="L15" s="106">
        <v>0</v>
      </c>
      <c r="M15" s="106">
        <v>0</v>
      </c>
      <c r="N15" s="106">
        <v>0</v>
      </c>
      <c r="O15" s="106">
        <v>0</v>
      </c>
      <c r="P15" s="106">
        <v>80328</v>
      </c>
      <c r="Q15" s="106">
        <v>80328</v>
      </c>
    </row>
    <row r="16" spans="1:17" s="10" customFormat="1" ht="12.75">
      <c r="A16" s="101">
        <v>32</v>
      </c>
      <c r="B16" s="104" t="s">
        <v>31</v>
      </c>
      <c r="C16" s="105"/>
      <c r="D16" s="105">
        <f>D17+D19</f>
        <v>103600</v>
      </c>
      <c r="E16" s="105">
        <f aca="true" t="shared" si="9" ref="E16:Q16">E17+E19</f>
        <v>0</v>
      </c>
      <c r="F16" s="105">
        <f t="shared" si="9"/>
        <v>0</v>
      </c>
      <c r="G16" s="105">
        <f t="shared" si="9"/>
        <v>7800</v>
      </c>
      <c r="H16" s="105">
        <f t="shared" si="9"/>
        <v>103600</v>
      </c>
      <c r="I16" s="105">
        <f t="shared" si="9"/>
        <v>0</v>
      </c>
      <c r="J16" s="105">
        <f t="shared" si="9"/>
        <v>0</v>
      </c>
      <c r="K16" s="105">
        <f t="shared" si="9"/>
        <v>0</v>
      </c>
      <c r="L16" s="105">
        <f t="shared" si="9"/>
        <v>0</v>
      </c>
      <c r="M16" s="105">
        <f t="shared" si="9"/>
        <v>1</v>
      </c>
      <c r="N16" s="105">
        <f t="shared" si="9"/>
        <v>0</v>
      </c>
      <c r="O16" s="105">
        <f t="shared" si="9"/>
        <v>0</v>
      </c>
      <c r="P16" s="105">
        <f t="shared" si="9"/>
        <v>103600</v>
      </c>
      <c r="Q16" s="105">
        <f t="shared" si="9"/>
        <v>103600</v>
      </c>
    </row>
    <row r="17" spans="1:17" s="10" customFormat="1" ht="12.75">
      <c r="A17" s="101">
        <v>321</v>
      </c>
      <c r="B17" s="104" t="s">
        <v>115</v>
      </c>
      <c r="C17" s="105"/>
      <c r="D17" s="105">
        <f>D18</f>
        <v>98600</v>
      </c>
      <c r="E17" s="105">
        <f aca="true" t="shared" si="10" ref="E17:Q17">E18</f>
        <v>0</v>
      </c>
      <c r="F17" s="105">
        <f t="shared" si="10"/>
        <v>0</v>
      </c>
      <c r="G17" s="105">
        <f t="shared" si="10"/>
        <v>0</v>
      </c>
      <c r="H17" s="105">
        <f t="shared" si="10"/>
        <v>98600</v>
      </c>
      <c r="I17" s="105">
        <f t="shared" si="10"/>
        <v>0</v>
      </c>
      <c r="J17" s="105">
        <f t="shared" si="10"/>
        <v>0</v>
      </c>
      <c r="K17" s="105">
        <f t="shared" si="10"/>
        <v>0</v>
      </c>
      <c r="L17" s="105">
        <f t="shared" si="10"/>
        <v>0</v>
      </c>
      <c r="M17" s="105">
        <f>M18</f>
        <v>0</v>
      </c>
      <c r="N17" s="105">
        <f>N18</f>
        <v>0</v>
      </c>
      <c r="O17" s="105">
        <f t="shared" si="10"/>
        <v>0</v>
      </c>
      <c r="P17" s="105">
        <f t="shared" si="10"/>
        <v>98600</v>
      </c>
      <c r="Q17" s="105">
        <f t="shared" si="10"/>
        <v>98600</v>
      </c>
    </row>
    <row r="18" spans="1:17" s="10" customFormat="1" ht="12.75">
      <c r="A18" s="107">
        <v>3212</v>
      </c>
      <c r="B18" s="102" t="s">
        <v>42</v>
      </c>
      <c r="C18" s="105"/>
      <c r="D18" s="106">
        <v>98600</v>
      </c>
      <c r="E18" s="105"/>
      <c r="F18" s="106">
        <v>0</v>
      </c>
      <c r="G18" s="105"/>
      <c r="H18" s="106">
        <v>98600</v>
      </c>
      <c r="I18" s="105"/>
      <c r="J18" s="106">
        <v>0</v>
      </c>
      <c r="K18" s="106"/>
      <c r="L18" s="106">
        <v>0</v>
      </c>
      <c r="M18" s="106"/>
      <c r="N18" s="106">
        <v>0</v>
      </c>
      <c r="O18" s="106">
        <v>0</v>
      </c>
      <c r="P18" s="106">
        <v>98600</v>
      </c>
      <c r="Q18" s="106">
        <v>98600</v>
      </c>
    </row>
    <row r="19" spans="1:17" s="10" customFormat="1" ht="12.75">
      <c r="A19" s="101">
        <v>329</v>
      </c>
      <c r="B19" s="104" t="s">
        <v>47</v>
      </c>
      <c r="C19" s="105">
        <v>7800</v>
      </c>
      <c r="D19" s="105">
        <f>D20</f>
        <v>5000</v>
      </c>
      <c r="E19" s="105"/>
      <c r="F19" s="105">
        <f>F20</f>
        <v>0</v>
      </c>
      <c r="G19" s="105">
        <v>7800</v>
      </c>
      <c r="H19" s="105">
        <f>H20</f>
        <v>5000</v>
      </c>
      <c r="I19" s="105">
        <f aca="true" t="shared" si="11" ref="I19:Q19">I20</f>
        <v>0</v>
      </c>
      <c r="J19" s="105">
        <f t="shared" si="11"/>
        <v>0</v>
      </c>
      <c r="K19" s="105">
        <f t="shared" si="11"/>
        <v>0</v>
      </c>
      <c r="L19" s="105">
        <f t="shared" si="11"/>
        <v>0</v>
      </c>
      <c r="M19" s="105">
        <f t="shared" si="11"/>
        <v>1</v>
      </c>
      <c r="N19" s="105">
        <f t="shared" si="11"/>
        <v>0</v>
      </c>
      <c r="O19" s="105">
        <f t="shared" si="11"/>
        <v>0</v>
      </c>
      <c r="P19" s="105">
        <f t="shared" si="11"/>
        <v>5000</v>
      </c>
      <c r="Q19" s="105">
        <f t="shared" si="11"/>
        <v>5000</v>
      </c>
    </row>
    <row r="20" spans="1:17" ht="12.75">
      <c r="A20" s="107">
        <v>3299</v>
      </c>
      <c r="B20" s="102" t="s">
        <v>46</v>
      </c>
      <c r="C20" s="106">
        <v>7800</v>
      </c>
      <c r="D20" s="106">
        <v>5000</v>
      </c>
      <c r="E20" s="105"/>
      <c r="F20" s="106">
        <v>0</v>
      </c>
      <c r="G20" s="106">
        <v>7800</v>
      </c>
      <c r="H20" s="106">
        <v>5000</v>
      </c>
      <c r="I20" s="106">
        <v>0</v>
      </c>
      <c r="J20" s="106">
        <v>0</v>
      </c>
      <c r="K20" s="106">
        <v>0</v>
      </c>
      <c r="L20" s="106">
        <v>0</v>
      </c>
      <c r="M20" s="106">
        <v>1</v>
      </c>
      <c r="N20" s="106">
        <v>0</v>
      </c>
      <c r="O20" s="106">
        <v>0</v>
      </c>
      <c r="P20" s="106">
        <v>5000</v>
      </c>
      <c r="Q20" s="106">
        <v>5000</v>
      </c>
    </row>
    <row r="21" spans="1:17" ht="12.75">
      <c r="A21" s="107"/>
      <c r="B21" s="102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s="10" customFormat="1" ht="12.75">
      <c r="A22" s="149" t="s">
        <v>110</v>
      </c>
      <c r="B22" s="153"/>
      <c r="C22" s="105"/>
      <c r="D22" s="105">
        <f>D23</f>
        <v>697148</v>
      </c>
      <c r="E22" s="105"/>
      <c r="F22" s="105">
        <f>F23</f>
        <v>439084</v>
      </c>
      <c r="G22" s="105"/>
      <c r="H22" s="105">
        <f>H23</f>
        <v>0</v>
      </c>
      <c r="I22" s="105"/>
      <c r="J22" s="105">
        <f>J23</f>
        <v>0</v>
      </c>
      <c r="K22" s="105"/>
      <c r="L22" s="105">
        <f aca="true" t="shared" si="12" ref="L22:N23">L23</f>
        <v>29064</v>
      </c>
      <c r="M22" s="105">
        <f t="shared" si="12"/>
        <v>0</v>
      </c>
      <c r="N22" s="105">
        <f t="shared" si="12"/>
        <v>229000</v>
      </c>
      <c r="O22" s="105">
        <f aca="true" t="shared" si="13" ref="O22:Q23">O23</f>
        <v>0</v>
      </c>
      <c r="P22" s="105">
        <f t="shared" si="13"/>
        <v>697148</v>
      </c>
      <c r="Q22" s="105">
        <f t="shared" si="13"/>
        <v>697148</v>
      </c>
    </row>
    <row r="23" spans="1:17" s="10" customFormat="1" ht="12.75" customHeight="1">
      <c r="A23" s="149" t="s">
        <v>69</v>
      </c>
      <c r="B23" s="152"/>
      <c r="C23" s="105"/>
      <c r="D23" s="105">
        <f>D24</f>
        <v>697148</v>
      </c>
      <c r="E23" s="105"/>
      <c r="F23" s="105">
        <f>F24</f>
        <v>439084</v>
      </c>
      <c r="G23" s="105"/>
      <c r="H23" s="105">
        <f>H24</f>
        <v>0</v>
      </c>
      <c r="I23" s="105"/>
      <c r="J23" s="105">
        <f>J24</f>
        <v>0</v>
      </c>
      <c r="K23" s="105"/>
      <c r="L23" s="105">
        <f t="shared" si="12"/>
        <v>29064</v>
      </c>
      <c r="M23" s="105">
        <f t="shared" si="12"/>
        <v>0</v>
      </c>
      <c r="N23" s="105">
        <f t="shared" si="12"/>
        <v>229000</v>
      </c>
      <c r="O23" s="105">
        <f t="shared" si="13"/>
        <v>0</v>
      </c>
      <c r="P23" s="105">
        <f t="shared" si="13"/>
        <v>697148</v>
      </c>
      <c r="Q23" s="105">
        <f t="shared" si="13"/>
        <v>697148</v>
      </c>
    </row>
    <row r="24" spans="1:17" s="10" customFormat="1" ht="12" customHeight="1">
      <c r="A24" s="101">
        <v>3</v>
      </c>
      <c r="B24" s="104" t="s">
        <v>26</v>
      </c>
      <c r="C24" s="105">
        <v>634917</v>
      </c>
      <c r="D24" s="105">
        <f aca="true" t="shared" si="14" ref="D24:Q24">D25+D50</f>
        <v>697148</v>
      </c>
      <c r="E24" s="105">
        <f t="shared" si="14"/>
        <v>469817</v>
      </c>
      <c r="F24" s="105">
        <f t="shared" si="14"/>
        <v>439084</v>
      </c>
      <c r="G24" s="105">
        <f t="shared" si="14"/>
        <v>0</v>
      </c>
      <c r="H24" s="105">
        <f t="shared" si="14"/>
        <v>0</v>
      </c>
      <c r="I24" s="105">
        <f t="shared" si="14"/>
        <v>45100</v>
      </c>
      <c r="J24" s="105">
        <f t="shared" si="14"/>
        <v>0</v>
      </c>
      <c r="K24" s="105">
        <f t="shared" si="14"/>
        <v>0</v>
      </c>
      <c r="L24" s="105">
        <f t="shared" si="14"/>
        <v>29064</v>
      </c>
      <c r="M24" s="105">
        <f t="shared" si="14"/>
        <v>0</v>
      </c>
      <c r="N24" s="105">
        <f t="shared" si="14"/>
        <v>229000</v>
      </c>
      <c r="O24" s="105">
        <f t="shared" si="14"/>
        <v>0</v>
      </c>
      <c r="P24" s="105">
        <f t="shared" si="14"/>
        <v>697148</v>
      </c>
      <c r="Q24" s="105">
        <f t="shared" si="14"/>
        <v>697148</v>
      </c>
    </row>
    <row r="25" spans="1:17" s="10" customFormat="1" ht="12.75">
      <c r="A25" s="101">
        <v>32</v>
      </c>
      <c r="B25" s="104" t="s">
        <v>31</v>
      </c>
      <c r="C25" s="105">
        <v>584817</v>
      </c>
      <c r="D25" s="105">
        <f aca="true" t="shared" si="15" ref="D25:Q25">D26+D29+D36+D46</f>
        <v>690148</v>
      </c>
      <c r="E25" s="105">
        <f t="shared" si="15"/>
        <v>464817</v>
      </c>
      <c r="F25" s="105">
        <f t="shared" si="15"/>
        <v>432084</v>
      </c>
      <c r="G25" s="105">
        <f t="shared" si="15"/>
        <v>0</v>
      </c>
      <c r="H25" s="105">
        <f t="shared" si="15"/>
        <v>0</v>
      </c>
      <c r="I25" s="105">
        <f t="shared" si="15"/>
        <v>45100</v>
      </c>
      <c r="J25" s="105">
        <f t="shared" si="15"/>
        <v>0</v>
      </c>
      <c r="K25" s="105">
        <f t="shared" si="15"/>
        <v>0</v>
      </c>
      <c r="L25" s="105">
        <f t="shared" si="15"/>
        <v>29064</v>
      </c>
      <c r="M25" s="105">
        <f t="shared" si="15"/>
        <v>0</v>
      </c>
      <c r="N25" s="105">
        <f>N26+N29+N36+N46</f>
        <v>229000</v>
      </c>
      <c r="O25" s="105">
        <f t="shared" si="15"/>
        <v>0</v>
      </c>
      <c r="P25" s="105">
        <f t="shared" si="15"/>
        <v>690148</v>
      </c>
      <c r="Q25" s="105">
        <f t="shared" si="15"/>
        <v>690148</v>
      </c>
    </row>
    <row r="26" spans="1:17" ht="12.75">
      <c r="A26" s="101">
        <v>321</v>
      </c>
      <c r="B26" s="102" t="s">
        <v>32</v>
      </c>
      <c r="C26" s="105">
        <v>140240</v>
      </c>
      <c r="D26" s="105">
        <f aca="true" t="shared" si="16" ref="D26:Q26">SUM(D27:D28)</f>
        <v>29190</v>
      </c>
      <c r="E26" s="105">
        <f t="shared" si="16"/>
        <v>20240</v>
      </c>
      <c r="F26" s="105">
        <f t="shared" si="16"/>
        <v>29190</v>
      </c>
      <c r="G26" s="105">
        <f t="shared" si="16"/>
        <v>0</v>
      </c>
      <c r="H26" s="105">
        <f t="shared" si="16"/>
        <v>0</v>
      </c>
      <c r="I26" s="105">
        <f t="shared" si="16"/>
        <v>0</v>
      </c>
      <c r="J26" s="105">
        <f t="shared" si="16"/>
        <v>0</v>
      </c>
      <c r="K26" s="105">
        <f t="shared" si="16"/>
        <v>0</v>
      </c>
      <c r="L26" s="105">
        <f t="shared" si="16"/>
        <v>0</v>
      </c>
      <c r="M26" s="105">
        <f t="shared" si="16"/>
        <v>0</v>
      </c>
      <c r="N26" s="105">
        <f t="shared" si="16"/>
        <v>0</v>
      </c>
      <c r="O26" s="105">
        <f t="shared" si="16"/>
        <v>0</v>
      </c>
      <c r="P26" s="105">
        <f t="shared" si="16"/>
        <v>29190</v>
      </c>
      <c r="Q26" s="105">
        <f t="shared" si="16"/>
        <v>29190</v>
      </c>
    </row>
    <row r="27" spans="1:17" ht="12.75">
      <c r="A27" s="107">
        <v>3211</v>
      </c>
      <c r="B27" s="102" t="s">
        <v>41</v>
      </c>
      <c r="C27" s="106">
        <v>17240</v>
      </c>
      <c r="D27" s="106">
        <v>25390</v>
      </c>
      <c r="E27" s="106">
        <v>17240</v>
      </c>
      <c r="F27" s="106">
        <v>25390</v>
      </c>
      <c r="G27" s="106"/>
      <c r="H27" s="106">
        <v>0</v>
      </c>
      <c r="I27" s="106"/>
      <c r="J27" s="106">
        <v>0</v>
      </c>
      <c r="K27" s="106"/>
      <c r="L27" s="106">
        <v>0</v>
      </c>
      <c r="M27" s="106">
        <v>0</v>
      </c>
      <c r="N27" s="106">
        <v>0</v>
      </c>
      <c r="O27" s="106">
        <v>0</v>
      </c>
      <c r="P27" s="106">
        <v>25390</v>
      </c>
      <c r="Q27" s="106">
        <v>25390</v>
      </c>
    </row>
    <row r="28" spans="1:17" ht="12.75">
      <c r="A28" s="107">
        <v>3213</v>
      </c>
      <c r="B28" s="102" t="s">
        <v>43</v>
      </c>
      <c r="C28" s="106">
        <v>3000</v>
      </c>
      <c r="D28" s="106">
        <f>F28+H28+J28+L28+O28</f>
        <v>3800</v>
      </c>
      <c r="E28" s="106">
        <v>3000</v>
      </c>
      <c r="F28" s="106">
        <v>3800</v>
      </c>
      <c r="G28" s="106"/>
      <c r="H28" s="106">
        <v>0</v>
      </c>
      <c r="I28" s="106"/>
      <c r="J28" s="106">
        <v>0</v>
      </c>
      <c r="K28" s="106"/>
      <c r="L28" s="106">
        <v>0</v>
      </c>
      <c r="M28" s="106">
        <v>0</v>
      </c>
      <c r="N28" s="106">
        <v>0</v>
      </c>
      <c r="O28" s="106">
        <v>0</v>
      </c>
      <c r="P28" s="106">
        <v>3800</v>
      </c>
      <c r="Q28" s="106">
        <v>3800</v>
      </c>
    </row>
    <row r="29" spans="1:17" ht="12.75">
      <c r="A29" s="101">
        <v>322</v>
      </c>
      <c r="B29" s="104" t="s">
        <v>33</v>
      </c>
      <c r="C29" s="105">
        <v>347077</v>
      </c>
      <c r="D29" s="105">
        <f>SUM(D30:D35)</f>
        <v>298719</v>
      </c>
      <c r="E29" s="105">
        <v>332077</v>
      </c>
      <c r="F29" s="105">
        <f>SUM(F30:F35)</f>
        <v>266055</v>
      </c>
      <c r="G29" s="105">
        <f aca="true" t="shared" si="17" ref="G29:O29">SUM(G30:G34)</f>
        <v>0</v>
      </c>
      <c r="H29" s="105">
        <f t="shared" si="17"/>
        <v>0</v>
      </c>
      <c r="I29" s="105">
        <f t="shared" si="17"/>
        <v>15000</v>
      </c>
      <c r="J29" s="105">
        <f t="shared" si="17"/>
        <v>0</v>
      </c>
      <c r="K29" s="105">
        <f t="shared" si="17"/>
        <v>0</v>
      </c>
      <c r="L29" s="105">
        <f>SUM(L30:L35)</f>
        <v>7564</v>
      </c>
      <c r="M29" s="105">
        <f t="shared" si="17"/>
        <v>0</v>
      </c>
      <c r="N29" s="105">
        <f>SUM(N30:N35)</f>
        <v>25100</v>
      </c>
      <c r="O29" s="105">
        <f t="shared" si="17"/>
        <v>0</v>
      </c>
      <c r="P29" s="105">
        <f>SUM(P30:P35)</f>
        <v>298719</v>
      </c>
      <c r="Q29" s="105">
        <f>SUM(Q30:Q35)</f>
        <v>298719</v>
      </c>
    </row>
    <row r="30" spans="1:17" ht="12.75">
      <c r="A30" s="107">
        <v>3221</v>
      </c>
      <c r="B30" s="102" t="s">
        <v>44</v>
      </c>
      <c r="C30" s="106">
        <v>32000</v>
      </c>
      <c r="D30" s="106">
        <f>SUM(F30:O30)</f>
        <v>69319</v>
      </c>
      <c r="E30" s="106">
        <v>32000</v>
      </c>
      <c r="F30" s="106">
        <v>36655</v>
      </c>
      <c r="G30" s="106"/>
      <c r="H30" s="106">
        <v>0</v>
      </c>
      <c r="I30" s="106"/>
      <c r="J30" s="106">
        <v>0</v>
      </c>
      <c r="K30" s="106"/>
      <c r="L30" s="106">
        <v>7564</v>
      </c>
      <c r="M30" s="106"/>
      <c r="N30" s="106">
        <v>25100</v>
      </c>
      <c r="O30" s="106">
        <v>0</v>
      </c>
      <c r="P30" s="106">
        <v>69319</v>
      </c>
      <c r="Q30" s="106">
        <v>69319</v>
      </c>
    </row>
    <row r="31" spans="1:17" ht="12.75">
      <c r="A31" s="107">
        <v>3222</v>
      </c>
      <c r="B31" s="102" t="s">
        <v>90</v>
      </c>
      <c r="C31" s="106"/>
      <c r="D31" s="106">
        <v>0</v>
      </c>
      <c r="E31" s="106"/>
      <c r="F31" s="106">
        <v>0</v>
      </c>
      <c r="G31" s="106"/>
      <c r="H31" s="106">
        <v>0</v>
      </c>
      <c r="I31" s="106"/>
      <c r="J31" s="106">
        <v>0</v>
      </c>
      <c r="K31" s="106"/>
      <c r="L31" s="106">
        <v>0</v>
      </c>
      <c r="M31" s="106"/>
      <c r="N31" s="106">
        <v>0</v>
      </c>
      <c r="O31" s="106">
        <v>0</v>
      </c>
      <c r="P31" s="106">
        <v>0</v>
      </c>
      <c r="Q31" s="106">
        <v>0</v>
      </c>
    </row>
    <row r="32" spans="1:17" ht="12.75">
      <c r="A32" s="107">
        <v>3223</v>
      </c>
      <c r="B32" s="102" t="s">
        <v>75</v>
      </c>
      <c r="C32" s="106">
        <v>277577</v>
      </c>
      <c r="D32" s="106">
        <f>F32+H32+J32+L32+N32+O32</f>
        <v>194000</v>
      </c>
      <c r="E32" s="106">
        <v>277577</v>
      </c>
      <c r="F32" s="106">
        <v>194000</v>
      </c>
      <c r="G32" s="106"/>
      <c r="H32" s="106">
        <v>0</v>
      </c>
      <c r="I32" s="106"/>
      <c r="J32" s="106">
        <v>0</v>
      </c>
      <c r="K32" s="106"/>
      <c r="L32" s="106">
        <v>0</v>
      </c>
      <c r="M32" s="106"/>
      <c r="N32" s="106">
        <v>0</v>
      </c>
      <c r="O32" s="106">
        <v>0</v>
      </c>
      <c r="P32" s="106">
        <v>194000</v>
      </c>
      <c r="Q32" s="106">
        <v>194000</v>
      </c>
    </row>
    <row r="33" spans="1:17" ht="12.75">
      <c r="A33" s="107">
        <v>3224</v>
      </c>
      <c r="B33" s="102" t="s">
        <v>66</v>
      </c>
      <c r="C33" s="106">
        <v>32500</v>
      </c>
      <c r="D33" s="106">
        <f>F33+H33+J33+L33+N33+O33</f>
        <v>22700</v>
      </c>
      <c r="E33" s="106">
        <v>17500</v>
      </c>
      <c r="F33" s="106">
        <v>22700</v>
      </c>
      <c r="G33" s="106"/>
      <c r="H33" s="106">
        <v>0</v>
      </c>
      <c r="I33" s="106">
        <v>15000</v>
      </c>
      <c r="J33" s="106">
        <v>0</v>
      </c>
      <c r="K33" s="106"/>
      <c r="L33" s="106">
        <v>0</v>
      </c>
      <c r="M33" s="106"/>
      <c r="N33" s="106">
        <v>0</v>
      </c>
      <c r="O33" s="106">
        <v>0</v>
      </c>
      <c r="P33" s="106">
        <v>22700</v>
      </c>
      <c r="Q33" s="106">
        <v>22700</v>
      </c>
    </row>
    <row r="34" spans="1:17" ht="12.75">
      <c r="A34" s="107">
        <v>3225</v>
      </c>
      <c r="B34" s="102" t="s">
        <v>45</v>
      </c>
      <c r="C34" s="106">
        <v>5000</v>
      </c>
      <c r="D34" s="106">
        <f>F34+H34+J34+O34+L34+N34</f>
        <v>9500</v>
      </c>
      <c r="E34" s="106">
        <v>5000</v>
      </c>
      <c r="F34" s="106">
        <v>9500</v>
      </c>
      <c r="G34" s="106"/>
      <c r="H34" s="106">
        <v>0</v>
      </c>
      <c r="I34" s="106"/>
      <c r="J34" s="106">
        <v>0</v>
      </c>
      <c r="K34" s="106"/>
      <c r="L34" s="106">
        <v>0</v>
      </c>
      <c r="M34" s="106"/>
      <c r="N34" s="106">
        <v>0</v>
      </c>
      <c r="O34" s="106">
        <v>0</v>
      </c>
      <c r="P34" s="106">
        <v>9500</v>
      </c>
      <c r="Q34" s="106">
        <v>9500</v>
      </c>
    </row>
    <row r="35" spans="1:17" ht="12.75">
      <c r="A35" s="107">
        <v>3227</v>
      </c>
      <c r="B35" s="102" t="s">
        <v>88</v>
      </c>
      <c r="C35" s="106"/>
      <c r="D35" s="106">
        <f>SUM(F35:O35)</f>
        <v>3200</v>
      </c>
      <c r="E35" s="106"/>
      <c r="F35" s="106">
        <v>3200</v>
      </c>
      <c r="G35" s="106"/>
      <c r="H35" s="106">
        <v>0</v>
      </c>
      <c r="I35" s="106"/>
      <c r="J35" s="106">
        <v>0</v>
      </c>
      <c r="K35" s="106"/>
      <c r="L35" s="106">
        <v>0</v>
      </c>
      <c r="M35" s="106"/>
      <c r="N35" s="106">
        <v>0</v>
      </c>
      <c r="O35" s="106">
        <v>0</v>
      </c>
      <c r="P35" s="106">
        <v>3200</v>
      </c>
      <c r="Q35" s="106">
        <v>3200</v>
      </c>
    </row>
    <row r="36" spans="1:17" ht="12.75">
      <c r="A36" s="101">
        <v>323</v>
      </c>
      <c r="B36" s="104" t="s">
        <v>34</v>
      </c>
      <c r="C36" s="105">
        <v>128100</v>
      </c>
      <c r="D36" s="105">
        <f>SUM(D37:D45)</f>
        <v>349239</v>
      </c>
      <c r="E36" s="105">
        <v>98000</v>
      </c>
      <c r="F36" s="105">
        <f>SUM(F37:F45)</f>
        <v>129839</v>
      </c>
      <c r="G36" s="105">
        <f aca="true" t="shared" si="18" ref="G36:Q36">SUM(G37:G45)</f>
        <v>0</v>
      </c>
      <c r="H36" s="105">
        <f t="shared" si="18"/>
        <v>0</v>
      </c>
      <c r="I36" s="105">
        <f t="shared" si="18"/>
        <v>30100</v>
      </c>
      <c r="J36" s="105">
        <f t="shared" si="18"/>
        <v>0</v>
      </c>
      <c r="K36" s="105">
        <f t="shared" si="18"/>
        <v>0</v>
      </c>
      <c r="L36" s="105">
        <f>SUM(L37:L45)</f>
        <v>15500</v>
      </c>
      <c r="M36" s="105">
        <f t="shared" si="18"/>
        <v>0</v>
      </c>
      <c r="N36" s="105">
        <f>SUM(N37:N45)</f>
        <v>203900</v>
      </c>
      <c r="O36" s="105">
        <f t="shared" si="18"/>
        <v>0</v>
      </c>
      <c r="P36" s="105">
        <f t="shared" si="18"/>
        <v>349239</v>
      </c>
      <c r="Q36" s="105">
        <f t="shared" si="18"/>
        <v>349239</v>
      </c>
    </row>
    <row r="37" spans="1:17" ht="12.75">
      <c r="A37" s="107">
        <v>3231</v>
      </c>
      <c r="B37" s="109" t="s">
        <v>91</v>
      </c>
      <c r="C37" s="106">
        <v>28500</v>
      </c>
      <c r="D37" s="106">
        <v>224000</v>
      </c>
      <c r="E37" s="106">
        <v>28500</v>
      </c>
      <c r="F37" s="106">
        <v>15100</v>
      </c>
      <c r="G37" s="106"/>
      <c r="H37" s="106">
        <v>0</v>
      </c>
      <c r="I37" s="106"/>
      <c r="J37" s="106">
        <v>0</v>
      </c>
      <c r="K37" s="106"/>
      <c r="L37" s="106">
        <v>5000</v>
      </c>
      <c r="M37" s="106"/>
      <c r="N37" s="106">
        <v>203900</v>
      </c>
      <c r="O37" s="106">
        <v>0</v>
      </c>
      <c r="P37" s="106">
        <v>224000</v>
      </c>
      <c r="Q37" s="106">
        <v>224000</v>
      </c>
    </row>
    <row r="38" spans="1:17" ht="12.75">
      <c r="A38" s="107">
        <v>3232</v>
      </c>
      <c r="B38" s="102" t="s">
        <v>74</v>
      </c>
      <c r="C38" s="106">
        <v>33500</v>
      </c>
      <c r="D38" s="106">
        <v>34514</v>
      </c>
      <c r="E38" s="106">
        <v>33500</v>
      </c>
      <c r="F38" s="106">
        <v>34514</v>
      </c>
      <c r="G38" s="106"/>
      <c r="H38" s="106">
        <v>0</v>
      </c>
      <c r="I38" s="106"/>
      <c r="J38" s="106">
        <v>0</v>
      </c>
      <c r="K38" s="106"/>
      <c r="L38" s="106">
        <v>0</v>
      </c>
      <c r="M38" s="106"/>
      <c r="N38" s="106">
        <v>0</v>
      </c>
      <c r="O38" s="106">
        <v>0</v>
      </c>
      <c r="P38" s="106">
        <v>34514</v>
      </c>
      <c r="Q38" s="106">
        <v>34514</v>
      </c>
    </row>
    <row r="39" spans="1:17" ht="12.75">
      <c r="A39" s="107">
        <v>3233</v>
      </c>
      <c r="B39" s="102" t="s">
        <v>89</v>
      </c>
      <c r="C39" s="106"/>
      <c r="D39" s="106">
        <v>700</v>
      </c>
      <c r="E39" s="106"/>
      <c r="F39" s="106">
        <v>700</v>
      </c>
      <c r="G39" s="106"/>
      <c r="H39" s="106">
        <v>0</v>
      </c>
      <c r="I39" s="106"/>
      <c r="J39" s="106">
        <v>0</v>
      </c>
      <c r="K39" s="106"/>
      <c r="L39" s="106">
        <v>0</v>
      </c>
      <c r="M39" s="106"/>
      <c r="N39" s="106">
        <v>0</v>
      </c>
      <c r="O39" s="106">
        <v>0</v>
      </c>
      <c r="P39" s="106">
        <v>700</v>
      </c>
      <c r="Q39" s="106">
        <v>700</v>
      </c>
    </row>
    <row r="40" spans="1:17" ht="12.75">
      <c r="A40" s="107">
        <v>3234</v>
      </c>
      <c r="B40" s="102" t="s">
        <v>64</v>
      </c>
      <c r="C40" s="106">
        <v>36100</v>
      </c>
      <c r="D40" s="106">
        <f>F40+H40+J40+L40+O40</f>
        <v>46125</v>
      </c>
      <c r="E40" s="106">
        <v>6000</v>
      </c>
      <c r="F40" s="106">
        <v>35625</v>
      </c>
      <c r="G40" s="106"/>
      <c r="H40" s="106">
        <v>0</v>
      </c>
      <c r="I40" s="106">
        <v>30100</v>
      </c>
      <c r="J40" s="106">
        <v>0</v>
      </c>
      <c r="K40" s="106"/>
      <c r="L40" s="106">
        <v>10500</v>
      </c>
      <c r="M40" s="106"/>
      <c r="N40" s="106">
        <v>0</v>
      </c>
      <c r="O40" s="106">
        <v>0</v>
      </c>
      <c r="P40" s="106">
        <v>46125</v>
      </c>
      <c r="Q40" s="106">
        <v>46125</v>
      </c>
    </row>
    <row r="41" spans="1:17" ht="12.75">
      <c r="A41" s="107">
        <v>3235</v>
      </c>
      <c r="B41" s="102" t="s">
        <v>105</v>
      </c>
      <c r="C41" s="106"/>
      <c r="D41" s="106">
        <v>2500</v>
      </c>
      <c r="E41" s="106"/>
      <c r="F41" s="106">
        <v>2500</v>
      </c>
      <c r="G41" s="106"/>
      <c r="H41" s="106">
        <v>0</v>
      </c>
      <c r="I41" s="106"/>
      <c r="J41" s="106">
        <v>0</v>
      </c>
      <c r="K41" s="106"/>
      <c r="L41" s="106">
        <v>0</v>
      </c>
      <c r="M41" s="106"/>
      <c r="N41" s="106">
        <v>0</v>
      </c>
      <c r="O41" s="106">
        <v>0</v>
      </c>
      <c r="P41" s="106">
        <v>2500</v>
      </c>
      <c r="Q41" s="106">
        <v>2500</v>
      </c>
    </row>
    <row r="42" spans="1:17" ht="12.75">
      <c r="A42" s="107">
        <v>3236</v>
      </c>
      <c r="B42" s="102" t="s">
        <v>48</v>
      </c>
      <c r="C42" s="106">
        <v>10000</v>
      </c>
      <c r="D42" s="106">
        <v>17500</v>
      </c>
      <c r="E42" s="106">
        <v>10000</v>
      </c>
      <c r="F42" s="106">
        <v>17500</v>
      </c>
      <c r="G42" s="106"/>
      <c r="H42" s="106">
        <v>0</v>
      </c>
      <c r="I42" s="106"/>
      <c r="J42" s="106">
        <v>0</v>
      </c>
      <c r="K42" s="106"/>
      <c r="L42" s="106">
        <v>0</v>
      </c>
      <c r="M42" s="106"/>
      <c r="N42" s="106">
        <v>0</v>
      </c>
      <c r="O42" s="106">
        <v>0</v>
      </c>
      <c r="P42" s="106">
        <v>17500</v>
      </c>
      <c r="Q42" s="106">
        <v>17500</v>
      </c>
    </row>
    <row r="43" spans="1:17" ht="12.75">
      <c r="A43" s="107">
        <v>3237</v>
      </c>
      <c r="B43" s="102" t="s">
        <v>49</v>
      </c>
      <c r="C43" s="106">
        <v>5000</v>
      </c>
      <c r="D43" s="106">
        <f>F43+H43+J43+L43+O43</f>
        <v>10300</v>
      </c>
      <c r="E43" s="106">
        <v>5000</v>
      </c>
      <c r="F43" s="106">
        <v>10300</v>
      </c>
      <c r="G43" s="106"/>
      <c r="H43" s="106">
        <v>0</v>
      </c>
      <c r="I43" s="106"/>
      <c r="J43" s="106">
        <v>0</v>
      </c>
      <c r="K43" s="106"/>
      <c r="L43" s="106">
        <v>0</v>
      </c>
      <c r="M43" s="106"/>
      <c r="N43" s="106">
        <v>0</v>
      </c>
      <c r="O43" s="106">
        <v>0</v>
      </c>
      <c r="P43" s="106">
        <v>10300</v>
      </c>
      <c r="Q43" s="106">
        <v>10300</v>
      </c>
    </row>
    <row r="44" spans="1:17" ht="12.75">
      <c r="A44" s="107">
        <v>3238</v>
      </c>
      <c r="B44" s="102" t="s">
        <v>50</v>
      </c>
      <c r="C44" s="106">
        <v>5000</v>
      </c>
      <c r="D44" s="106">
        <f>F44+H44+J44+L44+O44</f>
        <v>12600</v>
      </c>
      <c r="E44" s="106">
        <v>5000</v>
      </c>
      <c r="F44" s="106">
        <v>12600</v>
      </c>
      <c r="G44" s="106"/>
      <c r="H44" s="106">
        <v>0</v>
      </c>
      <c r="I44" s="106"/>
      <c r="J44" s="106">
        <v>0</v>
      </c>
      <c r="K44" s="106"/>
      <c r="L44" s="106">
        <v>0</v>
      </c>
      <c r="M44" s="106"/>
      <c r="N44" s="106">
        <v>0</v>
      </c>
      <c r="O44" s="106">
        <v>0</v>
      </c>
      <c r="P44" s="106">
        <v>12600</v>
      </c>
      <c r="Q44" s="106">
        <v>12600</v>
      </c>
    </row>
    <row r="45" spans="1:17" ht="12.75">
      <c r="A45" s="107">
        <v>3239</v>
      </c>
      <c r="B45" s="102" t="s">
        <v>51</v>
      </c>
      <c r="C45" s="106">
        <v>10000</v>
      </c>
      <c r="D45" s="106">
        <f>F45+H45+J45+L45+O45</f>
        <v>1000</v>
      </c>
      <c r="E45" s="106">
        <v>10000</v>
      </c>
      <c r="F45" s="106">
        <v>1000</v>
      </c>
      <c r="G45" s="106"/>
      <c r="H45" s="106">
        <v>0</v>
      </c>
      <c r="I45" s="106"/>
      <c r="J45" s="106">
        <v>0</v>
      </c>
      <c r="K45" s="106"/>
      <c r="L45" s="106">
        <v>0</v>
      </c>
      <c r="M45" s="106"/>
      <c r="N45" s="106">
        <v>0</v>
      </c>
      <c r="O45" s="106">
        <v>0</v>
      </c>
      <c r="P45" s="106">
        <v>1000</v>
      </c>
      <c r="Q45" s="106">
        <v>1000</v>
      </c>
    </row>
    <row r="46" spans="1:17" ht="12.75">
      <c r="A46" s="101">
        <v>329</v>
      </c>
      <c r="B46" s="104" t="s">
        <v>35</v>
      </c>
      <c r="C46" s="105">
        <v>14500</v>
      </c>
      <c r="D46" s="105">
        <f>SUM(D47:D49)</f>
        <v>13000</v>
      </c>
      <c r="E46" s="105">
        <v>14500</v>
      </c>
      <c r="F46" s="105">
        <f>SUM(F47:F49)</f>
        <v>7000</v>
      </c>
      <c r="G46" s="105">
        <f aca="true" t="shared" si="19" ref="G46:Q46">SUM(G47:G49)</f>
        <v>0</v>
      </c>
      <c r="H46" s="105">
        <f t="shared" si="19"/>
        <v>0</v>
      </c>
      <c r="I46" s="105">
        <f t="shared" si="19"/>
        <v>0</v>
      </c>
      <c r="J46" s="105">
        <f t="shared" si="19"/>
        <v>0</v>
      </c>
      <c r="K46" s="105">
        <f t="shared" si="19"/>
        <v>0</v>
      </c>
      <c r="L46" s="105">
        <f t="shared" si="19"/>
        <v>6000</v>
      </c>
      <c r="M46" s="105">
        <f t="shared" si="19"/>
        <v>0</v>
      </c>
      <c r="N46" s="105">
        <v>0</v>
      </c>
      <c r="O46" s="105">
        <f t="shared" si="19"/>
        <v>0</v>
      </c>
      <c r="P46" s="105">
        <f t="shared" si="19"/>
        <v>13000</v>
      </c>
      <c r="Q46" s="105">
        <f t="shared" si="19"/>
        <v>13000</v>
      </c>
    </row>
    <row r="47" spans="1:17" ht="12.75">
      <c r="A47" s="107">
        <v>3293</v>
      </c>
      <c r="B47" s="102" t="s">
        <v>76</v>
      </c>
      <c r="C47" s="106">
        <v>12000</v>
      </c>
      <c r="D47" s="106">
        <f>F47+H47+J47+L47+O47</f>
        <v>9000</v>
      </c>
      <c r="E47" s="106">
        <v>12000</v>
      </c>
      <c r="F47" s="106">
        <v>3000</v>
      </c>
      <c r="G47" s="106"/>
      <c r="H47" s="106">
        <v>0</v>
      </c>
      <c r="I47" s="106"/>
      <c r="J47" s="106">
        <v>0</v>
      </c>
      <c r="K47" s="106"/>
      <c r="L47" s="106">
        <v>6000</v>
      </c>
      <c r="M47" s="106"/>
      <c r="N47" s="106">
        <v>0</v>
      </c>
      <c r="O47" s="106">
        <v>0</v>
      </c>
      <c r="P47" s="106">
        <v>9000</v>
      </c>
      <c r="Q47" s="106">
        <v>9000</v>
      </c>
    </row>
    <row r="48" spans="1:17" ht="12.75">
      <c r="A48" s="107">
        <v>3294</v>
      </c>
      <c r="B48" s="102" t="s">
        <v>106</v>
      </c>
      <c r="C48" s="106"/>
      <c r="D48" s="106">
        <v>1500</v>
      </c>
      <c r="E48" s="106"/>
      <c r="F48" s="106">
        <v>1500</v>
      </c>
      <c r="G48" s="106"/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1500</v>
      </c>
      <c r="Q48" s="106">
        <v>1500</v>
      </c>
    </row>
    <row r="49" spans="1:17" ht="12.75">
      <c r="A49" s="107">
        <v>3299</v>
      </c>
      <c r="B49" s="102" t="s">
        <v>35</v>
      </c>
      <c r="C49" s="106">
        <v>2500</v>
      </c>
      <c r="D49" s="106">
        <f>F49+H49+J49+L49+O49</f>
        <v>2500</v>
      </c>
      <c r="E49" s="106">
        <v>2500</v>
      </c>
      <c r="F49" s="106">
        <v>2500</v>
      </c>
      <c r="G49" s="106"/>
      <c r="H49" s="106">
        <v>0</v>
      </c>
      <c r="I49" s="106"/>
      <c r="J49" s="106">
        <v>0</v>
      </c>
      <c r="K49" s="106"/>
      <c r="L49" s="106">
        <v>0</v>
      </c>
      <c r="M49" s="106"/>
      <c r="N49" s="106">
        <v>0</v>
      </c>
      <c r="O49" s="106">
        <v>0</v>
      </c>
      <c r="P49" s="106">
        <v>2500</v>
      </c>
      <c r="Q49" s="106">
        <v>2500</v>
      </c>
    </row>
    <row r="50" spans="1:17" ht="12.75">
      <c r="A50" s="101">
        <v>34</v>
      </c>
      <c r="B50" s="104" t="s">
        <v>53</v>
      </c>
      <c r="C50" s="105">
        <v>5000</v>
      </c>
      <c r="D50" s="105">
        <f>D51</f>
        <v>7000</v>
      </c>
      <c r="E50" s="105">
        <v>5000</v>
      </c>
      <c r="F50" s="105">
        <f>F51</f>
        <v>7000</v>
      </c>
      <c r="G50" s="105">
        <f aca="true" t="shared" si="20" ref="G50:Q51">G51</f>
        <v>0</v>
      </c>
      <c r="H50" s="105">
        <f t="shared" si="20"/>
        <v>0</v>
      </c>
      <c r="I50" s="105">
        <f t="shared" si="20"/>
        <v>0</v>
      </c>
      <c r="J50" s="105">
        <f t="shared" si="20"/>
        <v>0</v>
      </c>
      <c r="K50" s="105">
        <f t="shared" si="20"/>
        <v>0</v>
      </c>
      <c r="L50" s="105">
        <f t="shared" si="20"/>
        <v>0</v>
      </c>
      <c r="M50" s="105">
        <f t="shared" si="20"/>
        <v>0</v>
      </c>
      <c r="N50" s="105">
        <v>0</v>
      </c>
      <c r="O50" s="105">
        <f t="shared" si="20"/>
        <v>0</v>
      </c>
      <c r="P50" s="105">
        <f t="shared" si="20"/>
        <v>7000</v>
      </c>
      <c r="Q50" s="105">
        <f t="shared" si="20"/>
        <v>7000</v>
      </c>
    </row>
    <row r="51" spans="1:17" ht="12.75">
      <c r="A51" s="101">
        <v>343</v>
      </c>
      <c r="B51" s="102" t="s">
        <v>53</v>
      </c>
      <c r="C51" s="105">
        <v>5000</v>
      </c>
      <c r="D51" s="105">
        <f>D52</f>
        <v>7000</v>
      </c>
      <c r="E51" s="105">
        <v>5000</v>
      </c>
      <c r="F51" s="105">
        <f>F52</f>
        <v>7000</v>
      </c>
      <c r="G51" s="105">
        <f t="shared" si="20"/>
        <v>0</v>
      </c>
      <c r="H51" s="105">
        <f t="shared" si="20"/>
        <v>0</v>
      </c>
      <c r="I51" s="105">
        <f t="shared" si="20"/>
        <v>0</v>
      </c>
      <c r="J51" s="105">
        <f t="shared" si="20"/>
        <v>0</v>
      </c>
      <c r="K51" s="105">
        <f t="shared" si="20"/>
        <v>0</v>
      </c>
      <c r="L51" s="105">
        <f t="shared" si="20"/>
        <v>0</v>
      </c>
      <c r="M51" s="105">
        <f t="shared" si="20"/>
        <v>0</v>
      </c>
      <c r="N51" s="105">
        <v>0</v>
      </c>
      <c r="O51" s="105">
        <f t="shared" si="20"/>
        <v>0</v>
      </c>
      <c r="P51" s="105">
        <f t="shared" si="20"/>
        <v>7000</v>
      </c>
      <c r="Q51" s="105">
        <f t="shared" si="20"/>
        <v>7000</v>
      </c>
    </row>
    <row r="52" spans="1:17" ht="12.75">
      <c r="A52" s="107">
        <v>3431</v>
      </c>
      <c r="B52" s="102" t="s">
        <v>77</v>
      </c>
      <c r="C52" s="106">
        <v>5000</v>
      </c>
      <c r="D52" s="106">
        <v>7000</v>
      </c>
      <c r="E52" s="106">
        <v>5000</v>
      </c>
      <c r="F52" s="106">
        <v>7000</v>
      </c>
      <c r="G52" s="106"/>
      <c r="H52" s="106">
        <v>0</v>
      </c>
      <c r="I52" s="106"/>
      <c r="J52" s="106">
        <v>0</v>
      </c>
      <c r="K52" s="106"/>
      <c r="L52" s="106">
        <v>0</v>
      </c>
      <c r="M52" s="106"/>
      <c r="N52" s="106">
        <v>0</v>
      </c>
      <c r="O52" s="106">
        <v>0</v>
      </c>
      <c r="P52" s="106">
        <v>7000</v>
      </c>
      <c r="Q52" s="106">
        <v>7000</v>
      </c>
    </row>
    <row r="53" spans="1:17" ht="12.75">
      <c r="A53" s="101"/>
      <c r="B53" s="104"/>
      <c r="C53" s="105"/>
      <c r="D53" s="105"/>
      <c r="E53" s="105"/>
      <c r="F53" s="105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1:17" s="10" customFormat="1" ht="12.75">
      <c r="A54" s="149" t="s">
        <v>70</v>
      </c>
      <c r="B54" s="153"/>
      <c r="C54" s="105"/>
      <c r="D54" s="105">
        <f>D55+D61+D86+D94</f>
        <v>495651</v>
      </c>
      <c r="E54" s="105">
        <f aca="true" t="shared" si="21" ref="E54:K54">E55+E61</f>
        <v>15000</v>
      </c>
      <c r="F54" s="105">
        <f t="shared" si="21"/>
        <v>221551</v>
      </c>
      <c r="G54" s="105">
        <f t="shared" si="21"/>
        <v>0</v>
      </c>
      <c r="H54" s="105">
        <f t="shared" si="21"/>
        <v>0</v>
      </c>
      <c r="I54" s="105">
        <f t="shared" si="21"/>
        <v>0</v>
      </c>
      <c r="J54" s="105">
        <f t="shared" si="21"/>
        <v>0</v>
      </c>
      <c r="K54" s="105">
        <f t="shared" si="21"/>
        <v>0</v>
      </c>
      <c r="L54" s="105">
        <f>L55+L61+L86+L94</f>
        <v>159100</v>
      </c>
      <c r="M54" s="105">
        <f>M55+M61+M86</f>
        <v>7104</v>
      </c>
      <c r="N54" s="105">
        <f>N55+N61+N86+N94</f>
        <v>115000</v>
      </c>
      <c r="O54" s="105">
        <f>O55+O61</f>
        <v>0</v>
      </c>
      <c r="P54" s="105">
        <f>P55+P61+P86+P94</f>
        <v>495651</v>
      </c>
      <c r="Q54" s="105">
        <f>Q55+Q61+Q86+Q94</f>
        <v>495651</v>
      </c>
    </row>
    <row r="55" spans="1:17" s="10" customFormat="1" ht="12.75">
      <c r="A55" s="149" t="s">
        <v>103</v>
      </c>
      <c r="B55" s="153"/>
      <c r="C55" s="105"/>
      <c r="D55" s="105">
        <f>D56</f>
        <v>27500</v>
      </c>
      <c r="E55" s="105"/>
      <c r="F55" s="105">
        <f>F56</f>
        <v>22500</v>
      </c>
      <c r="G55" s="105"/>
      <c r="H55" s="105">
        <f>H56</f>
        <v>0</v>
      </c>
      <c r="I55" s="105"/>
      <c r="J55" s="105">
        <f>J56</f>
        <v>0</v>
      </c>
      <c r="K55" s="105"/>
      <c r="L55" s="105">
        <f aca="true" t="shared" si="22" ref="L55:Q55">L56</f>
        <v>5000</v>
      </c>
      <c r="M55" s="105">
        <f t="shared" si="22"/>
        <v>5000</v>
      </c>
      <c r="N55" s="105">
        <f t="shared" si="22"/>
        <v>0</v>
      </c>
      <c r="O55" s="105">
        <f t="shared" si="22"/>
        <v>0</v>
      </c>
      <c r="P55" s="105">
        <f t="shared" si="22"/>
        <v>27500</v>
      </c>
      <c r="Q55" s="105">
        <f t="shared" si="22"/>
        <v>27500</v>
      </c>
    </row>
    <row r="56" spans="1:17" ht="12.75">
      <c r="A56" s="101">
        <v>3</v>
      </c>
      <c r="B56" s="104" t="s">
        <v>71</v>
      </c>
      <c r="C56" s="105">
        <v>27000</v>
      </c>
      <c r="D56" s="105">
        <f>D57</f>
        <v>27500</v>
      </c>
      <c r="E56" s="105">
        <v>20500</v>
      </c>
      <c r="F56" s="105">
        <f>F57</f>
        <v>22500</v>
      </c>
      <c r="G56" s="105">
        <f aca="true" t="shared" si="23" ref="G56:Q57">G57</f>
        <v>0</v>
      </c>
      <c r="H56" s="105">
        <f t="shared" si="23"/>
        <v>0</v>
      </c>
      <c r="I56" s="105">
        <f t="shared" si="23"/>
        <v>0</v>
      </c>
      <c r="J56" s="105">
        <f t="shared" si="23"/>
        <v>0</v>
      </c>
      <c r="K56" s="105">
        <f t="shared" si="23"/>
        <v>5000</v>
      </c>
      <c r="L56" s="105">
        <f t="shared" si="23"/>
        <v>5000</v>
      </c>
      <c r="M56" s="105">
        <f t="shared" si="23"/>
        <v>5000</v>
      </c>
      <c r="N56" s="105">
        <f t="shared" si="23"/>
        <v>0</v>
      </c>
      <c r="O56" s="105">
        <f t="shared" si="23"/>
        <v>0</v>
      </c>
      <c r="P56" s="105">
        <f t="shared" si="23"/>
        <v>27500</v>
      </c>
      <c r="Q56" s="105">
        <f t="shared" si="23"/>
        <v>27500</v>
      </c>
    </row>
    <row r="57" spans="1:17" ht="12.75">
      <c r="A57" s="108">
        <v>32</v>
      </c>
      <c r="B57" s="104" t="s">
        <v>78</v>
      </c>
      <c r="C57" s="105">
        <v>27000</v>
      </c>
      <c r="D57" s="105">
        <f>D58</f>
        <v>27500</v>
      </c>
      <c r="E57" s="105">
        <v>20500</v>
      </c>
      <c r="F57" s="105">
        <f>F58</f>
        <v>22500</v>
      </c>
      <c r="G57" s="105">
        <f t="shared" si="23"/>
        <v>0</v>
      </c>
      <c r="H57" s="105">
        <f t="shared" si="23"/>
        <v>0</v>
      </c>
      <c r="I57" s="105">
        <f t="shared" si="23"/>
        <v>0</v>
      </c>
      <c r="J57" s="105">
        <f t="shared" si="23"/>
        <v>0</v>
      </c>
      <c r="K57" s="105">
        <f t="shared" si="23"/>
        <v>5000</v>
      </c>
      <c r="L57" s="105">
        <f t="shared" si="23"/>
        <v>5000</v>
      </c>
      <c r="M57" s="105">
        <f t="shared" si="23"/>
        <v>5000</v>
      </c>
      <c r="N57" s="105">
        <f t="shared" si="23"/>
        <v>0</v>
      </c>
      <c r="O57" s="105">
        <f t="shared" si="23"/>
        <v>0</v>
      </c>
      <c r="P57" s="105">
        <f t="shared" si="23"/>
        <v>27500</v>
      </c>
      <c r="Q57" s="105">
        <f t="shared" si="23"/>
        <v>27500</v>
      </c>
    </row>
    <row r="58" spans="1:17" ht="12.75">
      <c r="A58" s="108">
        <v>329</v>
      </c>
      <c r="B58" s="104" t="s">
        <v>35</v>
      </c>
      <c r="C58" s="105">
        <v>27000</v>
      </c>
      <c r="D58" s="105">
        <f>D59+D60</f>
        <v>27500</v>
      </c>
      <c r="E58" s="105">
        <v>20500</v>
      </c>
      <c r="F58" s="105">
        <f>F59+F60</f>
        <v>22500</v>
      </c>
      <c r="G58" s="105">
        <f aca="true" t="shared" si="24" ref="G58:Q58">G59+G60</f>
        <v>0</v>
      </c>
      <c r="H58" s="105">
        <f t="shared" si="24"/>
        <v>0</v>
      </c>
      <c r="I58" s="105">
        <f t="shared" si="24"/>
        <v>0</v>
      </c>
      <c r="J58" s="105">
        <f t="shared" si="24"/>
        <v>0</v>
      </c>
      <c r="K58" s="105">
        <f t="shared" si="24"/>
        <v>5000</v>
      </c>
      <c r="L58" s="105">
        <f t="shared" si="24"/>
        <v>5000</v>
      </c>
      <c r="M58" s="105">
        <f>M59+M60</f>
        <v>5000</v>
      </c>
      <c r="N58" s="105">
        <f>N59+N60</f>
        <v>0</v>
      </c>
      <c r="O58" s="105">
        <f t="shared" si="24"/>
        <v>0</v>
      </c>
      <c r="P58" s="105">
        <f t="shared" si="24"/>
        <v>27500</v>
      </c>
      <c r="Q58" s="105">
        <f t="shared" si="24"/>
        <v>27500</v>
      </c>
    </row>
    <row r="59" spans="1:17" ht="12.75">
      <c r="A59" s="107">
        <v>3293</v>
      </c>
      <c r="B59" s="102" t="s">
        <v>52</v>
      </c>
      <c r="C59" s="106">
        <v>15000</v>
      </c>
      <c r="D59" s="106">
        <f>F59+H59+L59+O59</f>
        <v>12500</v>
      </c>
      <c r="E59" s="106">
        <v>10000</v>
      </c>
      <c r="F59" s="106">
        <v>9000</v>
      </c>
      <c r="G59" s="106"/>
      <c r="H59" s="106">
        <v>0</v>
      </c>
      <c r="I59" s="106"/>
      <c r="J59" s="106">
        <v>0</v>
      </c>
      <c r="K59" s="106">
        <v>5000</v>
      </c>
      <c r="L59" s="106">
        <v>3500</v>
      </c>
      <c r="M59" s="106">
        <v>3500</v>
      </c>
      <c r="N59" s="106">
        <v>0</v>
      </c>
      <c r="O59" s="106">
        <v>0</v>
      </c>
      <c r="P59" s="106">
        <v>12500</v>
      </c>
      <c r="Q59" s="106">
        <v>12500</v>
      </c>
    </row>
    <row r="60" spans="1:17" ht="12.75">
      <c r="A60" s="107">
        <v>3299</v>
      </c>
      <c r="B60" s="102" t="s">
        <v>79</v>
      </c>
      <c r="C60" s="106">
        <v>12000</v>
      </c>
      <c r="D60" s="106">
        <f>F60+H60+J60+L60+O60</f>
        <v>15000</v>
      </c>
      <c r="E60" s="106">
        <v>10500</v>
      </c>
      <c r="F60" s="106">
        <v>13500</v>
      </c>
      <c r="G60" s="106"/>
      <c r="H60" s="106">
        <v>0</v>
      </c>
      <c r="I60" s="106"/>
      <c r="J60" s="106">
        <v>0</v>
      </c>
      <c r="K60" s="106"/>
      <c r="L60" s="106">
        <v>1500</v>
      </c>
      <c r="M60" s="106">
        <v>1500</v>
      </c>
      <c r="N60" s="106">
        <v>0</v>
      </c>
      <c r="O60" s="106">
        <v>0</v>
      </c>
      <c r="P60" s="106">
        <v>15000</v>
      </c>
      <c r="Q60" s="106">
        <v>15000</v>
      </c>
    </row>
    <row r="61" spans="1:17" ht="25.5" customHeight="1">
      <c r="A61" s="149" t="s">
        <v>116</v>
      </c>
      <c r="B61" s="153"/>
      <c r="C61" s="105"/>
      <c r="D61" s="105">
        <f>D62</f>
        <v>199051</v>
      </c>
      <c r="E61" s="105">
        <f aca="true" t="shared" si="25" ref="E61:Q61">E62</f>
        <v>15000</v>
      </c>
      <c r="F61" s="105">
        <f t="shared" si="25"/>
        <v>199051</v>
      </c>
      <c r="G61" s="105">
        <f t="shared" si="25"/>
        <v>0</v>
      </c>
      <c r="H61" s="105">
        <f t="shared" si="25"/>
        <v>0</v>
      </c>
      <c r="I61" s="105">
        <f t="shared" si="25"/>
        <v>0</v>
      </c>
      <c r="J61" s="105">
        <f t="shared" si="25"/>
        <v>0</v>
      </c>
      <c r="K61" s="105">
        <f t="shared" si="25"/>
        <v>0</v>
      </c>
      <c r="L61" s="105">
        <f t="shared" si="25"/>
        <v>0</v>
      </c>
      <c r="M61" s="105">
        <f t="shared" si="25"/>
        <v>2</v>
      </c>
      <c r="N61" s="105">
        <f t="shared" si="25"/>
        <v>0</v>
      </c>
      <c r="O61" s="105">
        <f t="shared" si="25"/>
        <v>0</v>
      </c>
      <c r="P61" s="105">
        <f t="shared" si="25"/>
        <v>199051</v>
      </c>
      <c r="Q61" s="105">
        <f t="shared" si="25"/>
        <v>199051</v>
      </c>
    </row>
    <row r="62" spans="1:17" ht="12.75">
      <c r="A62" s="118">
        <v>3</v>
      </c>
      <c r="B62" s="104" t="s">
        <v>71</v>
      </c>
      <c r="C62" s="105">
        <v>15000</v>
      </c>
      <c r="D62" s="105">
        <f>D63+D69</f>
        <v>199051</v>
      </c>
      <c r="E62" s="105">
        <v>15000</v>
      </c>
      <c r="F62" s="105">
        <f>F63+F69</f>
        <v>199051</v>
      </c>
      <c r="G62" s="105">
        <f aca="true" t="shared" si="26" ref="G62:O62">G64+G70</f>
        <v>0</v>
      </c>
      <c r="H62" s="105">
        <f t="shared" si="26"/>
        <v>0</v>
      </c>
      <c r="I62" s="105">
        <f t="shared" si="26"/>
        <v>0</v>
      </c>
      <c r="J62" s="105">
        <f t="shared" si="26"/>
        <v>0</v>
      </c>
      <c r="K62" s="105">
        <f t="shared" si="26"/>
        <v>0</v>
      </c>
      <c r="L62" s="105">
        <f t="shared" si="26"/>
        <v>0</v>
      </c>
      <c r="M62" s="105">
        <f>M64+M70</f>
        <v>2</v>
      </c>
      <c r="N62" s="105">
        <f>N64+N70</f>
        <v>0</v>
      </c>
      <c r="O62" s="105">
        <f t="shared" si="26"/>
        <v>0</v>
      </c>
      <c r="P62" s="105">
        <f>P63+P69</f>
        <v>199051</v>
      </c>
      <c r="Q62" s="105">
        <f>Q63+Q69</f>
        <v>199051</v>
      </c>
    </row>
    <row r="63" spans="1:17" ht="12.75">
      <c r="A63" s="101">
        <v>31</v>
      </c>
      <c r="B63" s="104" t="s">
        <v>27</v>
      </c>
      <c r="C63" s="105"/>
      <c r="D63" s="105">
        <f>D64+D66</f>
        <v>191551</v>
      </c>
      <c r="E63" s="105">
        <f aca="true" t="shared" si="27" ref="E63:O63">E64+E70</f>
        <v>14000</v>
      </c>
      <c r="F63" s="105">
        <f>F64+F66</f>
        <v>191551</v>
      </c>
      <c r="G63" s="105">
        <f t="shared" si="27"/>
        <v>0</v>
      </c>
      <c r="H63" s="105">
        <f t="shared" si="27"/>
        <v>0</v>
      </c>
      <c r="I63" s="105">
        <f t="shared" si="27"/>
        <v>0</v>
      </c>
      <c r="J63" s="105">
        <f t="shared" si="27"/>
        <v>0</v>
      </c>
      <c r="K63" s="105">
        <f t="shared" si="27"/>
        <v>0</v>
      </c>
      <c r="L63" s="105">
        <f t="shared" si="27"/>
        <v>0</v>
      </c>
      <c r="M63" s="105">
        <f>M64+M70</f>
        <v>2</v>
      </c>
      <c r="N63" s="105">
        <f>N64+N70</f>
        <v>0</v>
      </c>
      <c r="O63" s="105">
        <f t="shared" si="27"/>
        <v>0</v>
      </c>
      <c r="P63" s="105">
        <f>P64+P66</f>
        <v>191551</v>
      </c>
      <c r="Q63" s="105">
        <f>Q64+Q66</f>
        <v>191551</v>
      </c>
    </row>
    <row r="64" spans="1:17" ht="12.75">
      <c r="A64" s="118">
        <v>311</v>
      </c>
      <c r="B64" s="104" t="s">
        <v>111</v>
      </c>
      <c r="C64" s="105">
        <v>8000</v>
      </c>
      <c r="D64" s="105">
        <f>D65</f>
        <v>163440</v>
      </c>
      <c r="E64" s="105">
        <v>7000</v>
      </c>
      <c r="F64" s="105">
        <f>F65</f>
        <v>163440</v>
      </c>
      <c r="G64" s="105">
        <f aca="true" t="shared" si="28" ref="G64:O64">G67</f>
        <v>0</v>
      </c>
      <c r="H64" s="105">
        <f t="shared" si="28"/>
        <v>0</v>
      </c>
      <c r="I64" s="105">
        <f t="shared" si="28"/>
        <v>0</v>
      </c>
      <c r="J64" s="105">
        <f t="shared" si="28"/>
        <v>0</v>
      </c>
      <c r="K64" s="105">
        <f t="shared" si="28"/>
        <v>0</v>
      </c>
      <c r="L64" s="105">
        <f t="shared" si="28"/>
        <v>0</v>
      </c>
      <c r="M64" s="105">
        <f>M67</f>
        <v>1</v>
      </c>
      <c r="N64" s="105">
        <f>N67</f>
        <v>0</v>
      </c>
      <c r="O64" s="105">
        <f t="shared" si="28"/>
        <v>0</v>
      </c>
      <c r="P64" s="105">
        <f>P65</f>
        <v>163440</v>
      </c>
      <c r="Q64" s="105">
        <f>Q65</f>
        <v>163440</v>
      </c>
    </row>
    <row r="65" spans="1:17" ht="12.75">
      <c r="A65" s="107">
        <v>3111</v>
      </c>
      <c r="B65" s="102" t="s">
        <v>39</v>
      </c>
      <c r="C65" s="105"/>
      <c r="D65" s="106">
        <v>163440</v>
      </c>
      <c r="E65" s="106"/>
      <c r="F65" s="106">
        <v>163440</v>
      </c>
      <c r="G65" s="106"/>
      <c r="H65" s="106"/>
      <c r="I65" s="106"/>
      <c r="J65" s="106"/>
      <c r="K65" s="106"/>
      <c r="L65" s="106"/>
      <c r="M65" s="106"/>
      <c r="N65" s="106"/>
      <c r="O65" s="106"/>
      <c r="P65" s="106">
        <v>163440</v>
      </c>
      <c r="Q65" s="106">
        <v>163440</v>
      </c>
    </row>
    <row r="66" spans="1:17" ht="12.75">
      <c r="A66" s="101">
        <v>313</v>
      </c>
      <c r="B66" s="104" t="s">
        <v>30</v>
      </c>
      <c r="C66" s="105"/>
      <c r="D66" s="105">
        <f>D67+D68</f>
        <v>28111</v>
      </c>
      <c r="E66" s="105"/>
      <c r="F66" s="105">
        <f>F67+F68</f>
        <v>28111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>
        <f>P67+P68</f>
        <v>28111</v>
      </c>
      <c r="Q66" s="105">
        <f>Q67+Q68</f>
        <v>28111</v>
      </c>
    </row>
    <row r="67" spans="1:17" ht="12.75">
      <c r="A67" s="107">
        <v>3132</v>
      </c>
      <c r="B67" s="102" t="s">
        <v>113</v>
      </c>
      <c r="C67" s="106">
        <v>8000</v>
      </c>
      <c r="D67" s="106">
        <v>25333</v>
      </c>
      <c r="E67" s="106">
        <v>8000</v>
      </c>
      <c r="F67" s="106">
        <v>25333</v>
      </c>
      <c r="G67" s="106"/>
      <c r="H67" s="106">
        <v>0</v>
      </c>
      <c r="I67" s="106"/>
      <c r="J67" s="106">
        <v>0</v>
      </c>
      <c r="K67" s="106"/>
      <c r="L67" s="106">
        <v>0</v>
      </c>
      <c r="M67" s="106">
        <v>1</v>
      </c>
      <c r="N67" s="106">
        <v>0</v>
      </c>
      <c r="O67" s="106">
        <v>0</v>
      </c>
      <c r="P67" s="106">
        <v>25333</v>
      </c>
      <c r="Q67" s="106">
        <v>25333</v>
      </c>
    </row>
    <row r="68" spans="1:17" ht="12.75">
      <c r="A68" s="107">
        <v>3133</v>
      </c>
      <c r="B68" s="102" t="s">
        <v>40</v>
      </c>
      <c r="C68" s="106"/>
      <c r="D68" s="106">
        <v>2778</v>
      </c>
      <c r="E68" s="106"/>
      <c r="F68" s="106">
        <v>2778</v>
      </c>
      <c r="G68" s="106"/>
      <c r="H68" s="106"/>
      <c r="I68" s="106"/>
      <c r="J68" s="106"/>
      <c r="K68" s="106"/>
      <c r="L68" s="106"/>
      <c r="M68" s="106"/>
      <c r="N68" s="106"/>
      <c r="O68" s="106"/>
      <c r="P68" s="106">
        <v>2778</v>
      </c>
      <c r="Q68" s="106">
        <v>2778</v>
      </c>
    </row>
    <row r="69" spans="1:17" ht="12.75">
      <c r="A69" s="101">
        <v>32</v>
      </c>
      <c r="B69" s="104" t="s">
        <v>31</v>
      </c>
      <c r="C69" s="106"/>
      <c r="D69" s="105">
        <f>D70</f>
        <v>7500</v>
      </c>
      <c r="E69" s="105"/>
      <c r="F69" s="105">
        <f>F70</f>
        <v>7500</v>
      </c>
      <c r="G69" s="105"/>
      <c r="H69" s="105"/>
      <c r="I69" s="105"/>
      <c r="J69" s="105"/>
      <c r="K69" s="105"/>
      <c r="L69" s="105"/>
      <c r="M69" s="105"/>
      <c r="N69" s="105"/>
      <c r="O69" s="105"/>
      <c r="P69" s="105">
        <f>P70</f>
        <v>7500</v>
      </c>
      <c r="Q69" s="105">
        <f>Q70</f>
        <v>7500</v>
      </c>
    </row>
    <row r="70" spans="1:17" ht="12.75">
      <c r="A70" s="101">
        <v>321</v>
      </c>
      <c r="B70" s="104" t="s">
        <v>112</v>
      </c>
      <c r="C70" s="105">
        <v>7000</v>
      </c>
      <c r="D70" s="105">
        <f>D71</f>
        <v>7500</v>
      </c>
      <c r="E70" s="105">
        <v>7000</v>
      </c>
      <c r="F70" s="105">
        <f>F71</f>
        <v>7500</v>
      </c>
      <c r="G70" s="105">
        <f aca="true" t="shared" si="29" ref="G70:Q70">G71</f>
        <v>0</v>
      </c>
      <c r="H70" s="105">
        <f t="shared" si="29"/>
        <v>0</v>
      </c>
      <c r="I70" s="105">
        <f t="shared" si="29"/>
        <v>0</v>
      </c>
      <c r="J70" s="105">
        <f t="shared" si="29"/>
        <v>0</v>
      </c>
      <c r="K70" s="105">
        <f t="shared" si="29"/>
        <v>0</v>
      </c>
      <c r="L70" s="105">
        <f t="shared" si="29"/>
        <v>0</v>
      </c>
      <c r="M70" s="105">
        <f t="shared" si="29"/>
        <v>1</v>
      </c>
      <c r="N70" s="105">
        <f t="shared" si="29"/>
        <v>0</v>
      </c>
      <c r="O70" s="105">
        <f t="shared" si="29"/>
        <v>0</v>
      </c>
      <c r="P70" s="105">
        <f t="shared" si="29"/>
        <v>7500</v>
      </c>
      <c r="Q70" s="105">
        <f t="shared" si="29"/>
        <v>7500</v>
      </c>
    </row>
    <row r="71" spans="1:17" ht="12.75">
      <c r="A71" s="107">
        <v>3212</v>
      </c>
      <c r="B71" s="102" t="s">
        <v>114</v>
      </c>
      <c r="C71" s="106"/>
      <c r="D71" s="106">
        <f>F71+H71+J71+L71+O71</f>
        <v>7500</v>
      </c>
      <c r="E71" s="106"/>
      <c r="F71" s="106">
        <v>7500</v>
      </c>
      <c r="G71" s="106"/>
      <c r="H71" s="106">
        <v>0</v>
      </c>
      <c r="I71" s="106"/>
      <c r="J71" s="106">
        <v>0</v>
      </c>
      <c r="K71" s="106"/>
      <c r="L71" s="106">
        <v>0</v>
      </c>
      <c r="M71" s="106">
        <v>1</v>
      </c>
      <c r="N71" s="106">
        <v>0</v>
      </c>
      <c r="O71" s="106">
        <v>0</v>
      </c>
      <c r="P71" s="106">
        <v>7500</v>
      </c>
      <c r="Q71" s="106">
        <v>7500</v>
      </c>
    </row>
    <row r="72" spans="1:17" ht="12.75">
      <c r="A72" s="107"/>
      <c r="B72" s="102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1:17" ht="12.75">
      <c r="A73" s="149" t="s">
        <v>72</v>
      </c>
      <c r="B73" s="150"/>
      <c r="C73" s="105"/>
      <c r="D73" s="105">
        <f>D74</f>
        <v>45000</v>
      </c>
      <c r="E73" s="105">
        <f aca="true" t="shared" si="30" ref="E73:K73">E74+E80</f>
        <v>0</v>
      </c>
      <c r="F73" s="105">
        <f t="shared" si="30"/>
        <v>0</v>
      </c>
      <c r="G73" s="105">
        <f t="shared" si="30"/>
        <v>0</v>
      </c>
      <c r="H73" s="105">
        <f t="shared" si="30"/>
        <v>0</v>
      </c>
      <c r="I73" s="105">
        <f t="shared" si="30"/>
        <v>0</v>
      </c>
      <c r="J73" s="105">
        <f t="shared" si="30"/>
        <v>10000</v>
      </c>
      <c r="K73" s="105">
        <f t="shared" si="30"/>
        <v>0</v>
      </c>
      <c r="L73" s="105">
        <f>L74</f>
        <v>30000</v>
      </c>
      <c r="M73" s="105">
        <f>M74+M80</f>
        <v>30302</v>
      </c>
      <c r="N73" s="105">
        <f>N74+N80</f>
        <v>0</v>
      </c>
      <c r="O73" s="105">
        <f>O74+O80</f>
        <v>5000</v>
      </c>
      <c r="P73" s="105">
        <f>P74</f>
        <v>45000</v>
      </c>
      <c r="Q73" s="105">
        <f>Q74</f>
        <v>45000</v>
      </c>
    </row>
    <row r="74" spans="1:17" ht="12.75">
      <c r="A74" s="149" t="s">
        <v>73</v>
      </c>
      <c r="B74" s="150"/>
      <c r="C74" s="105"/>
      <c r="D74" s="105">
        <f>D75</f>
        <v>45000</v>
      </c>
      <c r="E74" s="105"/>
      <c r="F74" s="105">
        <f>F75</f>
        <v>0</v>
      </c>
      <c r="G74" s="106"/>
      <c r="H74" s="106">
        <f>H75</f>
        <v>0</v>
      </c>
      <c r="I74" s="106"/>
      <c r="J74" s="106">
        <f>J75</f>
        <v>10000</v>
      </c>
      <c r="K74" s="106"/>
      <c r="L74" s="106">
        <f>L75</f>
        <v>30000</v>
      </c>
      <c r="M74" s="106">
        <f>M75</f>
        <v>30001</v>
      </c>
      <c r="N74" s="106">
        <v>0</v>
      </c>
      <c r="O74" s="106">
        <f>O75</f>
        <v>5000</v>
      </c>
      <c r="P74" s="106">
        <f>P75</f>
        <v>45000</v>
      </c>
      <c r="Q74" s="106">
        <f>Q75</f>
        <v>45000</v>
      </c>
    </row>
    <row r="75" spans="1:17" s="10" customFormat="1" ht="12.75" customHeight="1">
      <c r="A75" s="101">
        <v>4</v>
      </c>
      <c r="B75" s="104" t="s">
        <v>55</v>
      </c>
      <c r="C75" s="105">
        <v>35000</v>
      </c>
      <c r="D75" s="105">
        <f>D76</f>
        <v>45000</v>
      </c>
      <c r="E75" s="105">
        <f>E77+E79</f>
        <v>0</v>
      </c>
      <c r="F75" s="105">
        <f>F79+F76</f>
        <v>0</v>
      </c>
      <c r="G75" s="105">
        <f aca="true" t="shared" si="31" ref="G75:Q75">G79+G76</f>
        <v>0</v>
      </c>
      <c r="H75" s="105">
        <f t="shared" si="31"/>
        <v>0</v>
      </c>
      <c r="I75" s="105">
        <f t="shared" si="31"/>
        <v>20000</v>
      </c>
      <c r="J75" s="105">
        <f t="shared" si="31"/>
        <v>10000</v>
      </c>
      <c r="K75" s="105">
        <f t="shared" si="31"/>
        <v>0</v>
      </c>
      <c r="L75" s="105">
        <f t="shared" si="31"/>
        <v>30000</v>
      </c>
      <c r="M75" s="105">
        <f>M79+M76</f>
        <v>30001</v>
      </c>
      <c r="N75" s="105">
        <f>N79+N76</f>
        <v>0</v>
      </c>
      <c r="O75" s="105">
        <f t="shared" si="31"/>
        <v>5000</v>
      </c>
      <c r="P75" s="105">
        <f t="shared" si="31"/>
        <v>45000</v>
      </c>
      <c r="Q75" s="105">
        <f t="shared" si="31"/>
        <v>45000</v>
      </c>
    </row>
    <row r="76" spans="1:17" s="10" customFormat="1" ht="25.5">
      <c r="A76" s="101">
        <v>42</v>
      </c>
      <c r="B76" s="104" t="s">
        <v>81</v>
      </c>
      <c r="C76" s="105"/>
      <c r="D76" s="105">
        <f>D77</f>
        <v>45000</v>
      </c>
      <c r="E76" s="105">
        <f aca="true" t="shared" si="32" ref="E76:O76">E77</f>
        <v>0</v>
      </c>
      <c r="F76" s="105">
        <f t="shared" si="32"/>
        <v>0</v>
      </c>
      <c r="G76" s="105">
        <f t="shared" si="32"/>
        <v>0</v>
      </c>
      <c r="H76" s="105">
        <f t="shared" si="32"/>
        <v>0</v>
      </c>
      <c r="I76" s="105">
        <f t="shared" si="32"/>
        <v>20000</v>
      </c>
      <c r="J76" s="105">
        <f t="shared" si="32"/>
        <v>10000</v>
      </c>
      <c r="K76" s="105">
        <f t="shared" si="32"/>
        <v>0</v>
      </c>
      <c r="L76" s="105">
        <f t="shared" si="32"/>
        <v>30000</v>
      </c>
      <c r="M76" s="105">
        <f t="shared" si="32"/>
        <v>30001</v>
      </c>
      <c r="N76" s="105">
        <f t="shared" si="32"/>
        <v>0</v>
      </c>
      <c r="O76" s="105">
        <f t="shared" si="32"/>
        <v>5000</v>
      </c>
      <c r="P76" s="105">
        <f>P77</f>
        <v>45000</v>
      </c>
      <c r="Q76" s="105">
        <f>Q77</f>
        <v>45000</v>
      </c>
    </row>
    <row r="77" spans="1:17" s="10" customFormat="1" ht="12.75" customHeight="1">
      <c r="A77" s="101">
        <v>422</v>
      </c>
      <c r="B77" s="104" t="s">
        <v>60</v>
      </c>
      <c r="C77" s="105">
        <v>20000</v>
      </c>
      <c r="D77" s="105">
        <f>D78</f>
        <v>45000</v>
      </c>
      <c r="E77" s="105">
        <f>E78</f>
        <v>0</v>
      </c>
      <c r="F77" s="105">
        <f>F78</f>
        <v>0</v>
      </c>
      <c r="G77" s="105">
        <f aca="true" t="shared" si="33" ref="G77:Q77">G78</f>
        <v>0</v>
      </c>
      <c r="H77" s="105">
        <f t="shared" si="33"/>
        <v>0</v>
      </c>
      <c r="I77" s="105">
        <f t="shared" si="33"/>
        <v>20000</v>
      </c>
      <c r="J77" s="105">
        <f t="shared" si="33"/>
        <v>10000</v>
      </c>
      <c r="K77" s="105">
        <f t="shared" si="33"/>
        <v>0</v>
      </c>
      <c r="L77" s="105">
        <f t="shared" si="33"/>
        <v>30000</v>
      </c>
      <c r="M77" s="105">
        <f t="shared" si="33"/>
        <v>30001</v>
      </c>
      <c r="N77" s="105">
        <f t="shared" si="33"/>
        <v>0</v>
      </c>
      <c r="O77" s="105">
        <f t="shared" si="33"/>
        <v>5000</v>
      </c>
      <c r="P77" s="105">
        <f t="shared" si="33"/>
        <v>45000</v>
      </c>
      <c r="Q77" s="105">
        <f t="shared" si="33"/>
        <v>45000</v>
      </c>
    </row>
    <row r="78" spans="1:17" s="10" customFormat="1" ht="12.75" customHeight="1">
      <c r="A78" s="107">
        <v>4227</v>
      </c>
      <c r="B78" s="104" t="s">
        <v>67</v>
      </c>
      <c r="C78" s="106">
        <v>20000</v>
      </c>
      <c r="D78" s="106">
        <f>F78+H78+J78+L78+O78</f>
        <v>45000</v>
      </c>
      <c r="E78" s="106">
        <v>0</v>
      </c>
      <c r="F78" s="106">
        <v>0</v>
      </c>
      <c r="G78" s="106"/>
      <c r="H78" s="106">
        <v>0</v>
      </c>
      <c r="I78" s="106">
        <v>20000</v>
      </c>
      <c r="J78" s="106">
        <v>10000</v>
      </c>
      <c r="K78" s="105"/>
      <c r="L78" s="106">
        <v>30000</v>
      </c>
      <c r="M78" s="106">
        <v>30001</v>
      </c>
      <c r="N78" s="106">
        <v>0</v>
      </c>
      <c r="O78" s="106">
        <v>5000</v>
      </c>
      <c r="P78" s="106">
        <v>45000</v>
      </c>
      <c r="Q78" s="106">
        <v>45000</v>
      </c>
    </row>
    <row r="79" spans="1:17" s="10" customFormat="1" ht="12.75">
      <c r="A79" s="101"/>
      <c r="B79" s="104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</row>
    <row r="80" spans="1:17" s="10" customFormat="1" ht="12.75" customHeight="1">
      <c r="A80" s="151" t="s">
        <v>92</v>
      </c>
      <c r="B80" s="152"/>
      <c r="C80" s="105"/>
      <c r="D80" s="105">
        <f>D81</f>
        <v>300</v>
      </c>
      <c r="E80" s="105"/>
      <c r="F80" s="105">
        <f>F81</f>
        <v>0</v>
      </c>
      <c r="G80" s="105">
        <f aca="true" t="shared" si="34" ref="G80:Q83">G81</f>
        <v>0</v>
      </c>
      <c r="H80" s="105">
        <f t="shared" si="34"/>
        <v>0</v>
      </c>
      <c r="I80" s="105">
        <f t="shared" si="34"/>
        <v>0</v>
      </c>
      <c r="J80" s="105">
        <f t="shared" si="34"/>
        <v>0</v>
      </c>
      <c r="K80" s="105">
        <f t="shared" si="34"/>
        <v>0</v>
      </c>
      <c r="L80" s="105">
        <f t="shared" si="34"/>
        <v>300</v>
      </c>
      <c r="M80" s="105">
        <f t="shared" si="34"/>
        <v>301</v>
      </c>
      <c r="N80" s="105">
        <f t="shared" si="34"/>
        <v>0</v>
      </c>
      <c r="O80" s="105">
        <f t="shared" si="34"/>
        <v>0</v>
      </c>
      <c r="P80" s="105">
        <f t="shared" si="34"/>
        <v>300</v>
      </c>
      <c r="Q80" s="105">
        <f t="shared" si="34"/>
        <v>300</v>
      </c>
    </row>
    <row r="81" spans="1:17" s="10" customFormat="1" ht="12.75" customHeight="1">
      <c r="A81" s="101">
        <v>4</v>
      </c>
      <c r="B81" s="104" t="s">
        <v>80</v>
      </c>
      <c r="C81" s="105">
        <v>5000</v>
      </c>
      <c r="D81" s="105">
        <f>D82</f>
        <v>300</v>
      </c>
      <c r="E81" s="105">
        <f>E82</f>
        <v>0</v>
      </c>
      <c r="F81" s="105">
        <f>F82</f>
        <v>0</v>
      </c>
      <c r="G81" s="105">
        <f t="shared" si="34"/>
        <v>0</v>
      </c>
      <c r="H81" s="105">
        <f t="shared" si="34"/>
        <v>0</v>
      </c>
      <c r="I81" s="105">
        <f t="shared" si="34"/>
        <v>0</v>
      </c>
      <c r="J81" s="105">
        <f t="shared" si="34"/>
        <v>0</v>
      </c>
      <c r="K81" s="105">
        <f t="shared" si="34"/>
        <v>0</v>
      </c>
      <c r="L81" s="105">
        <f t="shared" si="34"/>
        <v>300</v>
      </c>
      <c r="M81" s="105">
        <f t="shared" si="34"/>
        <v>301</v>
      </c>
      <c r="N81" s="105">
        <f t="shared" si="34"/>
        <v>0</v>
      </c>
      <c r="O81" s="105">
        <f t="shared" si="34"/>
        <v>0</v>
      </c>
      <c r="P81" s="105">
        <f t="shared" si="34"/>
        <v>300</v>
      </c>
      <c r="Q81" s="105">
        <f t="shared" si="34"/>
        <v>300</v>
      </c>
    </row>
    <row r="82" spans="1:17" s="10" customFormat="1" ht="25.5">
      <c r="A82" s="101">
        <v>42</v>
      </c>
      <c r="B82" s="104" t="s">
        <v>81</v>
      </c>
      <c r="C82" s="105"/>
      <c r="D82" s="105">
        <f>D83</f>
        <v>300</v>
      </c>
      <c r="E82" s="105">
        <f>E83</f>
        <v>0</v>
      </c>
      <c r="F82" s="105">
        <f>F83</f>
        <v>0</v>
      </c>
      <c r="G82" s="105">
        <f t="shared" si="34"/>
        <v>0</v>
      </c>
      <c r="H82" s="105">
        <f t="shared" si="34"/>
        <v>0</v>
      </c>
      <c r="I82" s="105">
        <f t="shared" si="34"/>
        <v>0</v>
      </c>
      <c r="J82" s="105">
        <f t="shared" si="34"/>
        <v>0</v>
      </c>
      <c r="K82" s="105">
        <f t="shared" si="34"/>
        <v>0</v>
      </c>
      <c r="L82" s="105">
        <f t="shared" si="34"/>
        <v>300</v>
      </c>
      <c r="M82" s="105">
        <f t="shared" si="34"/>
        <v>301</v>
      </c>
      <c r="N82" s="105">
        <f t="shared" si="34"/>
        <v>0</v>
      </c>
      <c r="O82" s="105">
        <f t="shared" si="34"/>
        <v>0</v>
      </c>
      <c r="P82" s="105">
        <f t="shared" si="34"/>
        <v>300</v>
      </c>
      <c r="Q82" s="105">
        <f t="shared" si="34"/>
        <v>300</v>
      </c>
    </row>
    <row r="83" spans="1:17" s="10" customFormat="1" ht="12.75" customHeight="1">
      <c r="A83" s="101">
        <v>424</v>
      </c>
      <c r="B83" s="104" t="s">
        <v>54</v>
      </c>
      <c r="C83" s="105">
        <v>5000</v>
      </c>
      <c r="D83" s="105">
        <f>D84</f>
        <v>300</v>
      </c>
      <c r="E83" s="105">
        <f>E84</f>
        <v>0</v>
      </c>
      <c r="F83" s="105">
        <f>F84</f>
        <v>0</v>
      </c>
      <c r="G83" s="105">
        <f t="shared" si="34"/>
        <v>0</v>
      </c>
      <c r="H83" s="105">
        <f t="shared" si="34"/>
        <v>0</v>
      </c>
      <c r="I83" s="105">
        <f t="shared" si="34"/>
        <v>0</v>
      </c>
      <c r="J83" s="105">
        <f t="shared" si="34"/>
        <v>0</v>
      </c>
      <c r="K83" s="105">
        <f t="shared" si="34"/>
        <v>0</v>
      </c>
      <c r="L83" s="105">
        <f t="shared" si="34"/>
        <v>300</v>
      </c>
      <c r="M83" s="105">
        <f t="shared" si="34"/>
        <v>301</v>
      </c>
      <c r="N83" s="105">
        <f t="shared" si="34"/>
        <v>0</v>
      </c>
      <c r="O83" s="105">
        <f t="shared" si="34"/>
        <v>0</v>
      </c>
      <c r="P83" s="105">
        <f t="shared" si="34"/>
        <v>300</v>
      </c>
      <c r="Q83" s="105">
        <f t="shared" si="34"/>
        <v>300</v>
      </c>
    </row>
    <row r="84" spans="1:17" s="10" customFormat="1" ht="12.75" customHeight="1">
      <c r="A84" s="107">
        <v>4247</v>
      </c>
      <c r="B84" s="102" t="s">
        <v>54</v>
      </c>
      <c r="C84" s="106">
        <v>5000</v>
      </c>
      <c r="D84" s="106">
        <f>F84+H84+J84+L84+O84</f>
        <v>300</v>
      </c>
      <c r="E84" s="106">
        <v>0</v>
      </c>
      <c r="F84" s="106">
        <v>0</v>
      </c>
      <c r="G84" s="106">
        <v>0</v>
      </c>
      <c r="H84" s="106">
        <v>0</v>
      </c>
      <c r="I84" s="105"/>
      <c r="J84" s="106">
        <v>0</v>
      </c>
      <c r="K84" s="106"/>
      <c r="L84" s="106">
        <v>300</v>
      </c>
      <c r="M84" s="106">
        <v>301</v>
      </c>
      <c r="N84" s="106">
        <v>0</v>
      </c>
      <c r="O84" s="106">
        <v>0</v>
      </c>
      <c r="P84" s="106">
        <v>300</v>
      </c>
      <c r="Q84" s="106">
        <v>300</v>
      </c>
    </row>
    <row r="85" spans="1:17" s="10" customFormat="1" ht="12.75" customHeight="1">
      <c r="A85" s="123"/>
      <c r="B85" s="13"/>
      <c r="C85" s="112"/>
      <c r="D85" s="106"/>
      <c r="E85" s="106"/>
      <c r="F85" s="106"/>
      <c r="G85" s="106"/>
      <c r="H85" s="106"/>
      <c r="I85" s="106"/>
      <c r="J85" s="106"/>
      <c r="K85" s="105"/>
      <c r="L85" s="105"/>
      <c r="M85" s="105"/>
      <c r="N85" s="105"/>
      <c r="O85" s="105"/>
      <c r="P85" s="105"/>
      <c r="Q85" s="105"/>
    </row>
    <row r="86" spans="1:17" s="10" customFormat="1" ht="12.75" customHeight="1">
      <c r="A86" s="149" t="s">
        <v>109</v>
      </c>
      <c r="B86" s="153"/>
      <c r="C86" s="113"/>
      <c r="D86" s="105">
        <f>D87</f>
        <v>2100</v>
      </c>
      <c r="E86" s="106"/>
      <c r="F86" s="105">
        <v>0</v>
      </c>
      <c r="G86" s="106"/>
      <c r="H86" s="105">
        <v>0</v>
      </c>
      <c r="I86" s="105"/>
      <c r="J86" s="105">
        <v>0</v>
      </c>
      <c r="K86" s="105"/>
      <c r="L86" s="105">
        <f aca="true" t="shared" si="35" ref="L86:N87">L87</f>
        <v>2100</v>
      </c>
      <c r="M86" s="105">
        <f t="shared" si="35"/>
        <v>2102</v>
      </c>
      <c r="N86" s="105">
        <f t="shared" si="35"/>
        <v>0</v>
      </c>
      <c r="O86" s="105">
        <v>0</v>
      </c>
      <c r="P86" s="105">
        <f>P87</f>
        <v>2100</v>
      </c>
      <c r="Q86" s="105">
        <f>Q87</f>
        <v>2100</v>
      </c>
    </row>
    <row r="87" spans="1:17" s="10" customFormat="1" ht="12.75">
      <c r="A87" s="101">
        <v>3</v>
      </c>
      <c r="B87" s="104" t="s">
        <v>71</v>
      </c>
      <c r="C87" s="113"/>
      <c r="D87" s="105">
        <f>D88</f>
        <v>2100</v>
      </c>
      <c r="E87" s="105"/>
      <c r="F87" s="105">
        <f>F88</f>
        <v>0</v>
      </c>
      <c r="G87" s="105"/>
      <c r="H87" s="105">
        <v>0</v>
      </c>
      <c r="I87" s="105">
        <v>0</v>
      </c>
      <c r="J87" s="105">
        <v>0</v>
      </c>
      <c r="K87" s="105"/>
      <c r="L87" s="105">
        <f t="shared" si="35"/>
        <v>2100</v>
      </c>
      <c r="M87" s="105">
        <f t="shared" si="35"/>
        <v>2102</v>
      </c>
      <c r="N87" s="105">
        <f t="shared" si="35"/>
        <v>0</v>
      </c>
      <c r="O87" s="105">
        <v>0</v>
      </c>
      <c r="P87" s="105">
        <v>2100</v>
      </c>
      <c r="Q87" s="105">
        <v>2100</v>
      </c>
    </row>
    <row r="88" spans="1:17" s="10" customFormat="1" ht="12.75">
      <c r="A88" s="101">
        <v>32</v>
      </c>
      <c r="B88" s="104" t="s">
        <v>78</v>
      </c>
      <c r="C88" s="113"/>
      <c r="D88" s="105">
        <v>2100</v>
      </c>
      <c r="E88" s="105"/>
      <c r="F88" s="105">
        <f>F91+F89</f>
        <v>0</v>
      </c>
      <c r="G88" s="105"/>
      <c r="H88" s="105">
        <v>0</v>
      </c>
      <c r="I88" s="105">
        <v>0</v>
      </c>
      <c r="J88" s="105">
        <v>0</v>
      </c>
      <c r="K88" s="105"/>
      <c r="L88" s="105">
        <f>L91+L89</f>
        <v>2100</v>
      </c>
      <c r="M88" s="105">
        <f>M91+M89</f>
        <v>2102</v>
      </c>
      <c r="N88" s="105">
        <f>N91+N89</f>
        <v>0</v>
      </c>
      <c r="O88" s="105">
        <v>0</v>
      </c>
      <c r="P88" s="105">
        <v>2100</v>
      </c>
      <c r="Q88" s="105">
        <v>2100</v>
      </c>
    </row>
    <row r="89" spans="1:17" s="10" customFormat="1" ht="12.75">
      <c r="A89" s="101">
        <v>323</v>
      </c>
      <c r="B89" s="104" t="s">
        <v>34</v>
      </c>
      <c r="C89" s="113"/>
      <c r="D89" s="105">
        <f>F89+L89</f>
        <v>1500</v>
      </c>
      <c r="E89" s="105"/>
      <c r="F89" s="105">
        <f>F90</f>
        <v>0</v>
      </c>
      <c r="G89" s="105"/>
      <c r="H89" s="105">
        <v>0</v>
      </c>
      <c r="I89" s="105">
        <v>0</v>
      </c>
      <c r="J89" s="105">
        <v>0</v>
      </c>
      <c r="K89" s="105"/>
      <c r="L89" s="105">
        <f>L90</f>
        <v>1500</v>
      </c>
      <c r="M89" s="105">
        <f>M90</f>
        <v>1501</v>
      </c>
      <c r="N89" s="105">
        <f>N90</f>
        <v>0</v>
      </c>
      <c r="O89" s="105">
        <v>0</v>
      </c>
      <c r="P89" s="105">
        <v>1500</v>
      </c>
      <c r="Q89" s="105">
        <v>1500</v>
      </c>
    </row>
    <row r="90" spans="1:17" s="10" customFormat="1" ht="12.75">
      <c r="A90" s="107">
        <v>3221</v>
      </c>
      <c r="B90" s="102" t="s">
        <v>44</v>
      </c>
      <c r="C90" s="113"/>
      <c r="D90" s="106">
        <f>F90+L90</f>
        <v>1500</v>
      </c>
      <c r="E90" s="106"/>
      <c r="F90" s="106">
        <v>0</v>
      </c>
      <c r="G90" s="106"/>
      <c r="H90" s="106">
        <v>0</v>
      </c>
      <c r="I90" s="105">
        <v>0</v>
      </c>
      <c r="J90" s="106">
        <v>0</v>
      </c>
      <c r="K90" s="106"/>
      <c r="L90" s="106">
        <v>1500</v>
      </c>
      <c r="M90" s="106">
        <v>1501</v>
      </c>
      <c r="N90" s="106">
        <v>0</v>
      </c>
      <c r="O90" s="106">
        <v>0</v>
      </c>
      <c r="P90" s="106">
        <v>1500</v>
      </c>
      <c r="Q90" s="106">
        <v>1500</v>
      </c>
    </row>
    <row r="91" spans="1:17" s="10" customFormat="1" ht="12.75">
      <c r="A91" s="101">
        <v>329</v>
      </c>
      <c r="B91" s="104" t="s">
        <v>35</v>
      </c>
      <c r="C91" s="112"/>
      <c r="D91" s="105">
        <f>D92</f>
        <v>600</v>
      </c>
      <c r="E91" s="106"/>
      <c r="F91" s="105">
        <f>F92</f>
        <v>0</v>
      </c>
      <c r="G91" s="105"/>
      <c r="H91" s="105">
        <v>0</v>
      </c>
      <c r="I91" s="105">
        <v>0</v>
      </c>
      <c r="J91" s="105">
        <v>0</v>
      </c>
      <c r="K91" s="105"/>
      <c r="L91" s="105">
        <f>L92</f>
        <v>600</v>
      </c>
      <c r="M91" s="105">
        <f>M92</f>
        <v>601</v>
      </c>
      <c r="N91" s="105">
        <f>N92</f>
        <v>0</v>
      </c>
      <c r="O91" s="105">
        <v>0</v>
      </c>
      <c r="P91" s="105">
        <v>600</v>
      </c>
      <c r="Q91" s="105">
        <v>600</v>
      </c>
    </row>
    <row r="92" spans="1:17" s="10" customFormat="1" ht="12.75">
      <c r="A92" s="119">
        <v>3299</v>
      </c>
      <c r="B92" s="120" t="s">
        <v>35</v>
      </c>
      <c r="C92" s="112"/>
      <c r="D92" s="121">
        <f>F92+L92</f>
        <v>600</v>
      </c>
      <c r="E92" s="122"/>
      <c r="F92" s="121">
        <v>0</v>
      </c>
      <c r="G92" s="122"/>
      <c r="H92" s="121">
        <v>0</v>
      </c>
      <c r="I92" s="122">
        <v>0</v>
      </c>
      <c r="J92" s="121">
        <v>0</v>
      </c>
      <c r="K92" s="122"/>
      <c r="L92" s="121">
        <v>600</v>
      </c>
      <c r="M92" s="121">
        <v>601</v>
      </c>
      <c r="N92" s="121">
        <v>0</v>
      </c>
      <c r="O92" s="121">
        <v>0</v>
      </c>
      <c r="P92" s="121">
        <v>600</v>
      </c>
      <c r="Q92" s="121">
        <v>600</v>
      </c>
    </row>
    <row r="93" spans="1:17" s="10" customFormat="1" ht="12.75">
      <c r="A93" s="101"/>
      <c r="B93" s="104"/>
      <c r="C93" s="105"/>
      <c r="D93" s="105"/>
      <c r="E93" s="105"/>
      <c r="F93" s="121"/>
      <c r="G93" s="105"/>
      <c r="H93" s="121"/>
      <c r="I93" s="105"/>
      <c r="J93" s="121"/>
      <c r="K93" s="105"/>
      <c r="L93" s="105"/>
      <c r="M93" s="105"/>
      <c r="N93" s="105"/>
      <c r="O93" s="121"/>
      <c r="P93" s="105"/>
      <c r="Q93" s="105"/>
    </row>
    <row r="94" spans="1:17" s="10" customFormat="1" ht="12.75">
      <c r="A94" s="154" t="s">
        <v>117</v>
      </c>
      <c r="B94" s="154"/>
      <c r="C94" s="105"/>
      <c r="D94" s="105">
        <f>D95</f>
        <v>267000</v>
      </c>
      <c r="E94" s="105"/>
      <c r="F94" s="121">
        <v>0</v>
      </c>
      <c r="G94" s="105"/>
      <c r="H94" s="121">
        <v>0</v>
      </c>
      <c r="I94" s="105"/>
      <c r="J94" s="121">
        <v>0</v>
      </c>
      <c r="K94" s="105"/>
      <c r="L94" s="105">
        <f>L95</f>
        <v>152000</v>
      </c>
      <c r="M94" s="105"/>
      <c r="N94" s="105">
        <f>N95</f>
        <v>115000</v>
      </c>
      <c r="O94" s="121">
        <v>0</v>
      </c>
      <c r="P94" s="105">
        <f>P95</f>
        <v>267000</v>
      </c>
      <c r="Q94" s="105">
        <f>Q95</f>
        <v>267000</v>
      </c>
    </row>
    <row r="95" spans="1:17" ht="12.75">
      <c r="A95" s="101">
        <v>3</v>
      </c>
      <c r="B95" s="104" t="s">
        <v>71</v>
      </c>
      <c r="C95" s="106"/>
      <c r="D95" s="105">
        <f>D96</f>
        <v>267000</v>
      </c>
      <c r="E95" s="106"/>
      <c r="F95" s="121">
        <v>0</v>
      </c>
      <c r="G95" s="106"/>
      <c r="H95" s="121">
        <v>0</v>
      </c>
      <c r="I95" s="106"/>
      <c r="J95" s="121">
        <v>0</v>
      </c>
      <c r="K95" s="106"/>
      <c r="L95" s="105">
        <f>L96</f>
        <v>152000</v>
      </c>
      <c r="M95" s="106"/>
      <c r="N95" s="105">
        <f>N96</f>
        <v>115000</v>
      </c>
      <c r="O95" s="121">
        <v>0</v>
      </c>
      <c r="P95" s="105">
        <f aca="true" t="shared" si="36" ref="P95:Q97">P96</f>
        <v>267000</v>
      </c>
      <c r="Q95" s="105">
        <f>Q96</f>
        <v>267000</v>
      </c>
    </row>
    <row r="96" spans="1:17" ht="12.75">
      <c r="A96" s="101">
        <v>32</v>
      </c>
      <c r="B96" s="104" t="s">
        <v>31</v>
      </c>
      <c r="C96" s="106"/>
      <c r="D96" s="105">
        <f>D97</f>
        <v>267000</v>
      </c>
      <c r="E96" s="106"/>
      <c r="F96" s="121">
        <v>0</v>
      </c>
      <c r="G96" s="106"/>
      <c r="H96" s="121">
        <v>0</v>
      </c>
      <c r="I96" s="106"/>
      <c r="J96" s="121">
        <v>0</v>
      </c>
      <c r="K96" s="106"/>
      <c r="L96" s="105">
        <f>L97</f>
        <v>152000</v>
      </c>
      <c r="M96" s="106"/>
      <c r="N96" s="105">
        <f>N97</f>
        <v>115000</v>
      </c>
      <c r="O96" s="121">
        <v>0</v>
      </c>
      <c r="P96" s="105">
        <f t="shared" si="36"/>
        <v>267000</v>
      </c>
      <c r="Q96" s="105">
        <f t="shared" si="36"/>
        <v>267000</v>
      </c>
    </row>
    <row r="97" spans="1:17" ht="12.75">
      <c r="A97" s="101">
        <v>322</v>
      </c>
      <c r="B97" s="104" t="s">
        <v>33</v>
      </c>
      <c r="C97" s="106"/>
      <c r="D97" s="105">
        <f>D98</f>
        <v>267000</v>
      </c>
      <c r="E97" s="106"/>
      <c r="F97" s="121">
        <v>0</v>
      </c>
      <c r="G97" s="106"/>
      <c r="H97" s="121">
        <v>0</v>
      </c>
      <c r="I97" s="106"/>
      <c r="J97" s="121">
        <v>0</v>
      </c>
      <c r="K97" s="106"/>
      <c r="L97" s="105">
        <f>L98</f>
        <v>152000</v>
      </c>
      <c r="M97" s="106"/>
      <c r="N97" s="105">
        <f>N98</f>
        <v>115000</v>
      </c>
      <c r="O97" s="121">
        <v>0</v>
      </c>
      <c r="P97" s="105">
        <f t="shared" si="36"/>
        <v>267000</v>
      </c>
      <c r="Q97" s="105">
        <f t="shared" si="36"/>
        <v>267000</v>
      </c>
    </row>
    <row r="98" spans="1:17" s="10" customFormat="1" ht="12.75">
      <c r="A98" s="107">
        <v>3222</v>
      </c>
      <c r="B98" s="102" t="s">
        <v>90</v>
      </c>
      <c r="C98" s="105"/>
      <c r="D98" s="106">
        <v>267000</v>
      </c>
      <c r="E98" s="106"/>
      <c r="F98" s="106">
        <v>0</v>
      </c>
      <c r="G98" s="105"/>
      <c r="H98" s="106">
        <v>0</v>
      </c>
      <c r="I98" s="105"/>
      <c r="J98" s="106">
        <v>0</v>
      </c>
      <c r="K98" s="105"/>
      <c r="L98" s="106">
        <v>152000</v>
      </c>
      <c r="M98" s="105"/>
      <c r="N98" s="106">
        <v>115000</v>
      </c>
      <c r="O98" s="106">
        <v>0</v>
      </c>
      <c r="P98" s="106">
        <v>267000</v>
      </c>
      <c r="Q98" s="106">
        <v>267000</v>
      </c>
    </row>
    <row r="99" spans="1:17" ht="12.75">
      <c r="A99" s="92"/>
      <c r="B99" s="114"/>
      <c r="C99" s="112"/>
      <c r="D99" s="112"/>
      <c r="E99" s="113"/>
      <c r="F99" s="113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ht="12.75">
      <c r="A100" s="93"/>
      <c r="B100" s="13"/>
      <c r="C100" s="113"/>
      <c r="D100" s="113"/>
      <c r="E100" s="113"/>
      <c r="F100" s="113"/>
      <c r="G100" s="112"/>
      <c r="H100" s="112"/>
      <c r="I100" s="112"/>
      <c r="J100" s="112"/>
      <c r="K100" s="113"/>
      <c r="L100" s="113"/>
      <c r="M100" s="113"/>
      <c r="N100" s="113"/>
      <c r="O100" s="113"/>
      <c r="P100" s="113"/>
      <c r="Q100" s="113"/>
    </row>
    <row r="101" spans="1:17" ht="12.75">
      <c r="A101" s="92"/>
      <c r="B101" s="13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ht="12.75">
      <c r="A102" s="92"/>
      <c r="B102" s="13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s="10" customFormat="1" ht="12.75">
      <c r="A103" s="93"/>
      <c r="B103" s="13"/>
      <c r="C103" s="113"/>
      <c r="D103" s="113"/>
      <c r="E103" s="112"/>
      <c r="F103" s="112"/>
      <c r="G103" s="113"/>
      <c r="H103" s="113"/>
      <c r="I103" s="112"/>
      <c r="J103" s="112"/>
      <c r="K103" s="113"/>
      <c r="L103" s="113"/>
      <c r="M103" s="113"/>
      <c r="N103" s="113"/>
      <c r="O103" s="113"/>
      <c r="P103" s="113"/>
      <c r="Q103" s="113"/>
    </row>
    <row r="104" spans="1:17" ht="12.75">
      <c r="A104" s="92"/>
      <c r="B104" s="114"/>
      <c r="C104" s="112"/>
      <c r="D104" s="112"/>
      <c r="E104" s="113"/>
      <c r="F104" s="113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ht="12.75">
      <c r="A105" s="93"/>
      <c r="B105" s="13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s="10" customFormat="1" ht="12.75" customHeight="1">
      <c r="A106" s="115"/>
      <c r="B106" s="13"/>
      <c r="C106" s="113"/>
      <c r="D106" s="113"/>
      <c r="E106" s="112"/>
      <c r="F106" s="112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</row>
    <row r="107" spans="1:17" s="10" customFormat="1" ht="12.75">
      <c r="A107" s="93"/>
      <c r="B107" s="114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</row>
    <row r="108" spans="1:17" s="10" customFormat="1" ht="12.75">
      <c r="A108" s="93"/>
      <c r="B108" s="114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</row>
    <row r="109" spans="1:17" ht="12.75">
      <c r="A109" s="92"/>
      <c r="B109" s="114"/>
      <c r="C109" s="112"/>
      <c r="D109" s="112"/>
      <c r="E109" s="113"/>
      <c r="F109" s="113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ht="12.75">
      <c r="A110" s="92"/>
      <c r="B110" s="13"/>
      <c r="C110" s="112"/>
      <c r="D110" s="112"/>
      <c r="E110" s="112"/>
      <c r="F110" s="112"/>
      <c r="G110" s="112"/>
      <c r="H110" s="112"/>
      <c r="I110" s="113"/>
      <c r="J110" s="113"/>
      <c r="K110" s="112"/>
      <c r="L110" s="112"/>
      <c r="M110" s="112"/>
      <c r="N110" s="112"/>
      <c r="O110" s="112"/>
      <c r="P110" s="112"/>
      <c r="Q110" s="112"/>
    </row>
    <row r="111" spans="1:17" ht="12.75">
      <c r="A111" s="92"/>
      <c r="B111" s="13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s="10" customFormat="1" ht="12.75">
      <c r="A112" s="93"/>
      <c r="B112" s="13"/>
      <c r="C112" s="113"/>
      <c r="D112" s="113"/>
      <c r="E112" s="112"/>
      <c r="F112" s="112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</row>
    <row r="113" spans="1:17" ht="12.75">
      <c r="A113" s="92"/>
      <c r="B113" s="114"/>
      <c r="C113" s="112"/>
      <c r="D113" s="112"/>
      <c r="E113" s="113"/>
      <c r="F113" s="113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1:17" ht="12.75">
      <c r="A114" s="92"/>
      <c r="B114" s="13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1:17" ht="12.75">
      <c r="A115" s="92"/>
      <c r="B115" s="13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1:17" ht="12.75">
      <c r="A116" s="92"/>
      <c r="B116" s="13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1:17" s="10" customFormat="1" ht="12.75">
      <c r="A117" s="93"/>
      <c r="B117" s="13"/>
      <c r="C117" s="113"/>
      <c r="D117" s="113"/>
      <c r="E117" s="112"/>
      <c r="F117" s="112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</row>
    <row r="118" spans="1:17" ht="12.75">
      <c r="A118" s="92"/>
      <c r="B118" s="114"/>
      <c r="C118" s="112"/>
      <c r="D118" s="112"/>
      <c r="E118" s="113"/>
      <c r="F118" s="113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1:17" ht="12.75">
      <c r="A119" s="93"/>
      <c r="B119" s="13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1:17" s="10" customFormat="1" ht="12.75" customHeight="1">
      <c r="A120" s="115"/>
      <c r="B120" s="13"/>
      <c r="C120" s="113"/>
      <c r="D120" s="113"/>
      <c r="E120" s="112"/>
      <c r="F120" s="112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</row>
    <row r="121" spans="1:17" s="10" customFormat="1" ht="12.75">
      <c r="A121" s="93"/>
      <c r="B121" s="114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</row>
    <row r="122" spans="1:17" s="10" customFormat="1" ht="12.75">
      <c r="A122" s="93"/>
      <c r="B122" s="114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1:17" ht="12.75">
      <c r="A123" s="92"/>
      <c r="B123" s="114"/>
      <c r="C123" s="112"/>
      <c r="D123" s="112"/>
      <c r="E123" s="113"/>
      <c r="F123" s="113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1:17" ht="12.75">
      <c r="A124" s="92"/>
      <c r="B124" s="13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ht="12.75">
      <c r="A125" s="92"/>
      <c r="B125" s="13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1:17" s="10" customFormat="1" ht="12.75">
      <c r="A126" s="93"/>
      <c r="B126" s="13"/>
      <c r="C126" s="113"/>
      <c r="D126" s="113"/>
      <c r="E126" s="112"/>
      <c r="F126" s="112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1:17" ht="12.75">
      <c r="A127" s="92"/>
      <c r="B127" s="114"/>
      <c r="C127" s="112"/>
      <c r="D127" s="112"/>
      <c r="E127" s="113"/>
      <c r="F127" s="113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1:17" ht="12.75">
      <c r="A128" s="92"/>
      <c r="B128" s="13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1:17" ht="12.75">
      <c r="A129" s="92"/>
      <c r="B129" s="13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1:17" ht="12.75">
      <c r="A130" s="92"/>
      <c r="B130" s="13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1:17" ht="12.75">
      <c r="A131" s="93"/>
      <c r="B131" s="1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93"/>
      <c r="B132" s="1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93"/>
      <c r="B133" s="1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93"/>
      <c r="B134" s="1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93"/>
      <c r="B135" s="1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93"/>
      <c r="B136" s="1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93"/>
      <c r="B137" s="1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93"/>
      <c r="B138" s="1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93"/>
      <c r="B139" s="1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93"/>
      <c r="B140" s="1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93"/>
      <c r="B141" s="1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93"/>
      <c r="B142" s="1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93"/>
      <c r="B143" s="1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93"/>
      <c r="B144" s="1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93"/>
      <c r="B145" s="1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93"/>
      <c r="B146" s="1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93"/>
      <c r="B147" s="1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93"/>
      <c r="B148" s="1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93"/>
      <c r="B149" s="1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93"/>
      <c r="B150" s="1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93"/>
      <c r="B151" s="1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93"/>
      <c r="B152" s="1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93"/>
      <c r="B153" s="1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93"/>
      <c r="B154" s="1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93"/>
      <c r="B155" s="1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93"/>
      <c r="B156" s="1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93"/>
      <c r="B157" s="1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93"/>
      <c r="B158" s="1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93"/>
      <c r="B159" s="1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93"/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93"/>
      <c r="B161" s="1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93"/>
      <c r="B162" s="1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93"/>
      <c r="B163" s="1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93"/>
      <c r="B164" s="1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93"/>
      <c r="B165" s="1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93"/>
      <c r="B166" s="1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93"/>
      <c r="B167" s="1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93"/>
      <c r="B168" s="1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93"/>
      <c r="B169" s="1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93"/>
      <c r="B170" s="1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93"/>
      <c r="B171" s="1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93"/>
      <c r="B172" s="1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93"/>
      <c r="B173" s="1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93"/>
      <c r="B174" s="1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93"/>
      <c r="B175" s="1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93"/>
      <c r="B176" s="1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93"/>
      <c r="B177" s="1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93"/>
      <c r="B178" s="1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93"/>
      <c r="B179" s="1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93"/>
      <c r="B180" s="1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93"/>
      <c r="B181" s="1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93"/>
      <c r="B182" s="1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93"/>
      <c r="B183" s="1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93"/>
      <c r="B184" s="1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93"/>
      <c r="B185" s="1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93"/>
      <c r="B186" s="1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93"/>
      <c r="B187" s="1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93"/>
      <c r="B188" s="1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93"/>
      <c r="B189" s="1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93"/>
      <c r="B190" s="1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93"/>
      <c r="B191" s="1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93"/>
      <c r="B192" s="1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93"/>
      <c r="B193" s="1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93"/>
      <c r="B194" s="1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93"/>
      <c r="B195" s="1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>
      <c r="A196" s="93"/>
      <c r="B196" s="1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>
      <c r="A197" s="93"/>
      <c r="B197" s="1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93"/>
      <c r="B198" s="1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93"/>
      <c r="B199" s="1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93"/>
      <c r="B200" s="1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93"/>
      <c r="B201" s="1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93"/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93"/>
      <c r="B203" s="1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93"/>
      <c r="B204" s="1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93"/>
      <c r="B205" s="1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>
      <c r="A206" s="93"/>
      <c r="B206" s="1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>
      <c r="A207" s="93"/>
      <c r="B207" s="1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>
      <c r="A208" s="93"/>
      <c r="B208" s="1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>
      <c r="A209" s="93"/>
      <c r="B209" s="1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>
      <c r="A210" s="93"/>
      <c r="B210" s="1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>
      <c r="A211" s="93"/>
      <c r="B211" s="1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>
      <c r="A212" s="93"/>
      <c r="B212" s="1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>
      <c r="A213" s="93"/>
      <c r="B213" s="1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>
      <c r="A214" s="93"/>
      <c r="B214" s="1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>
      <c r="A215" s="93"/>
      <c r="B215" s="1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>
      <c r="A216" s="93"/>
      <c r="B216" s="1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>
      <c r="A217" s="93"/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>
      <c r="A218" s="93"/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>
      <c r="A219" s="93"/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>
      <c r="A220" s="93"/>
      <c r="B220" s="1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>
      <c r="A221" s="93"/>
      <c r="B221" s="1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>
      <c r="A222" s="93"/>
      <c r="B222" s="1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>
      <c r="A223" s="93"/>
      <c r="B223" s="1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>
      <c r="A224" s="93"/>
      <c r="B224" s="1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>
      <c r="A225" s="93"/>
      <c r="B225" s="1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>
      <c r="A226" s="93"/>
      <c r="B226" s="1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>
      <c r="A227" s="93"/>
      <c r="B227" s="1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>
      <c r="A228" s="93"/>
      <c r="B228" s="1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>
      <c r="A229" s="93"/>
      <c r="B229" s="1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>
      <c r="A230" s="93"/>
      <c r="B230" s="1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>
      <c r="A231" s="93"/>
      <c r="B231" s="1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>
      <c r="A232" s="93"/>
      <c r="B232" s="1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>
      <c r="A233" s="93"/>
      <c r="B233" s="1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>
      <c r="A234" s="93"/>
      <c r="B234" s="1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>
      <c r="A235" s="93"/>
      <c r="B235" s="1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>
      <c r="A236" s="93"/>
      <c r="B236" s="1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>
      <c r="A237" s="93"/>
      <c r="B237" s="1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>
      <c r="A238" s="93"/>
      <c r="B238" s="1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>
      <c r="A239" s="93"/>
      <c r="B239" s="1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>
      <c r="A240" s="93"/>
      <c r="B240" s="1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>
      <c r="A241" s="93"/>
      <c r="B241" s="1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>
      <c r="A242" s="93"/>
      <c r="B242" s="1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>
      <c r="A243" s="93"/>
      <c r="B243" s="1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>
      <c r="A244" s="93"/>
      <c r="B244" s="1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>
      <c r="A245" s="93"/>
      <c r="B245" s="1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>
      <c r="A246" s="93"/>
      <c r="B246" s="1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>
      <c r="A247" s="93"/>
      <c r="B247" s="1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>
      <c r="A248" s="93"/>
      <c r="B248" s="1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>
      <c r="A249" s="93"/>
      <c r="B249" s="1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>
      <c r="A250" s="93"/>
      <c r="B250" s="1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>
      <c r="A251" s="93"/>
      <c r="B251" s="1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>
      <c r="A252" s="93"/>
      <c r="B252" s="1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>
      <c r="A253" s="93"/>
      <c r="B253" s="1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>
      <c r="A254" s="93"/>
      <c r="B254" s="1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>
      <c r="A255" s="93"/>
      <c r="B255" s="1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>
      <c r="A256" s="93"/>
      <c r="B256" s="1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>
      <c r="A257" s="93"/>
      <c r="B257" s="1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>
      <c r="A258" s="93"/>
      <c r="B258" s="1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>
      <c r="A259" s="93"/>
      <c r="B259" s="1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>
      <c r="A260" s="93"/>
      <c r="B260" s="1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>
      <c r="A261" s="93"/>
      <c r="B261" s="1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>
      <c r="A262" s="93"/>
      <c r="B262" s="1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>
      <c r="A263" s="93"/>
      <c r="B263" s="1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>
      <c r="A264" s="93"/>
      <c r="B264" s="1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>
      <c r="A265" s="93"/>
      <c r="B265" s="1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>
      <c r="A266" s="93"/>
      <c r="B266" s="1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>
      <c r="A267" s="93"/>
      <c r="B267" s="1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>
      <c r="A268" s="93"/>
      <c r="B268" s="1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>
      <c r="A269" s="93"/>
      <c r="B269" s="1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>
      <c r="A270" s="93"/>
      <c r="B270" s="1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>
      <c r="A271" s="93"/>
      <c r="B271" s="1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>
      <c r="A272" s="93"/>
      <c r="B272" s="1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>
      <c r="A273" s="93"/>
      <c r="B273" s="1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>
      <c r="A274" s="93"/>
      <c r="B274" s="1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>
      <c r="A275" s="93"/>
      <c r="B275" s="1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>
      <c r="A276" s="93"/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>
      <c r="A277" s="93"/>
      <c r="B277" s="1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>
      <c r="A278" s="93"/>
      <c r="B278" s="1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>
      <c r="A279" s="93"/>
      <c r="B279" s="1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>
      <c r="A280" s="93"/>
      <c r="B280" s="1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>
      <c r="A281" s="93"/>
      <c r="B281" s="1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>
      <c r="A282" s="93"/>
      <c r="B282" s="1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>
      <c r="A283" s="93"/>
      <c r="B283" s="1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>
      <c r="A284" s="93"/>
      <c r="B284" s="1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>
      <c r="A285" s="93"/>
      <c r="B285" s="1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>
      <c r="A286" s="93"/>
      <c r="B286" s="1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>
      <c r="A287" s="93"/>
      <c r="B287" s="1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>
      <c r="A288" s="93"/>
      <c r="B288" s="1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>
      <c r="A289" s="93"/>
      <c r="B289" s="1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>
      <c r="A290" s="93"/>
      <c r="B290" s="1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>
      <c r="A291" s="93"/>
      <c r="B291" s="1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>
      <c r="A292" s="93"/>
      <c r="B292" s="1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>
      <c r="A293" s="93"/>
      <c r="B293" s="1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>
      <c r="A294" s="93"/>
      <c r="B294" s="1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>
      <c r="A295" s="93"/>
      <c r="B295" s="1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>
      <c r="A296" s="93"/>
      <c r="B296" s="1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>
      <c r="A297" s="93"/>
      <c r="B297" s="1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>
      <c r="A298" s="93"/>
      <c r="B298" s="1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>
      <c r="A299" s="93"/>
      <c r="B299" s="1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>
      <c r="A300" s="93"/>
      <c r="B300" s="1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>
      <c r="A301" s="93"/>
      <c r="B301" s="1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>
      <c r="A302" s="93"/>
      <c r="B302" s="1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>
      <c r="A303" s="93"/>
      <c r="B303" s="1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>
      <c r="A304" s="93"/>
      <c r="B304" s="1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>
      <c r="A305" s="93"/>
      <c r="B305" s="1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>
      <c r="A306" s="93"/>
      <c r="B306" s="1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>
      <c r="A307" s="93"/>
      <c r="B307" s="1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>
      <c r="A308" s="93"/>
      <c r="B308" s="1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2.75">
      <c r="A309" s="93"/>
      <c r="B309" s="1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2.75">
      <c r="A310" s="93"/>
      <c r="B310" s="1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2.75">
      <c r="A311" s="93"/>
      <c r="B311" s="1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2.75">
      <c r="A312" s="93"/>
      <c r="B312" s="1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2.75">
      <c r="A313" s="93"/>
      <c r="B313" s="1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2.75">
      <c r="A314" s="93"/>
      <c r="B314" s="1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2.75">
      <c r="A315" s="93"/>
      <c r="B315" s="1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2.75">
      <c r="A316" s="93"/>
      <c r="B316" s="1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2.75">
      <c r="A317" s="93"/>
      <c r="B317" s="1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2.75">
      <c r="A318" s="93"/>
      <c r="B318" s="1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2.75">
      <c r="A319" s="93"/>
      <c r="B319" s="1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2.75">
      <c r="A320" s="93"/>
      <c r="B320" s="1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2.75">
      <c r="A321" s="93"/>
      <c r="B321" s="1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2.75">
      <c r="A322" s="93"/>
      <c r="B322" s="1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2.75">
      <c r="A323" s="93"/>
      <c r="B323" s="1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2.75">
      <c r="A324" s="93"/>
      <c r="B324" s="1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2.75">
      <c r="A325" s="93"/>
      <c r="B325" s="1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2.75">
      <c r="A326" s="93"/>
      <c r="B326" s="1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2.75">
      <c r="A327" s="93"/>
      <c r="B327" s="1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2.75">
      <c r="A328" s="93"/>
      <c r="B328" s="1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2.75">
      <c r="A329" s="93"/>
      <c r="B329" s="1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2.75">
      <c r="A330" s="93"/>
      <c r="B330" s="1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2.75">
      <c r="A331" s="93"/>
      <c r="B331" s="1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2.75">
      <c r="A332" s="93"/>
      <c r="B332" s="1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2.75">
      <c r="A333" s="93"/>
      <c r="B333" s="1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2.75">
      <c r="A334" s="93"/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2.75">
      <c r="A335" s="93"/>
      <c r="B335" s="1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2.75">
      <c r="A336" s="93"/>
      <c r="B336" s="1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2.75">
      <c r="A337" s="93"/>
      <c r="B337" s="1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2.75">
      <c r="A338" s="93"/>
      <c r="B338" s="1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2.75">
      <c r="A339" s="93"/>
      <c r="B339" s="1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2.75">
      <c r="A340" s="93"/>
      <c r="B340" s="1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2.75">
      <c r="A341" s="93"/>
      <c r="B341" s="1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2.75">
      <c r="A342" s="93"/>
      <c r="B342" s="1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2.75">
      <c r="A343" s="93"/>
      <c r="B343" s="1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2.75">
      <c r="A344" s="93"/>
      <c r="B344" s="1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2.75">
      <c r="A345" s="93"/>
      <c r="B345" s="1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2.75">
      <c r="A346" s="93"/>
      <c r="B346" s="1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2.75">
      <c r="A347" s="93"/>
      <c r="B347" s="1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2.75">
      <c r="A348" s="93"/>
      <c r="B348" s="1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2.75">
      <c r="A349" s="93"/>
      <c r="B349" s="1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2.75">
      <c r="A350" s="93"/>
      <c r="B350" s="1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2.75">
      <c r="A351" s="93"/>
      <c r="B351" s="1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2.75">
      <c r="A352" s="93"/>
      <c r="B352" s="1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2.75">
      <c r="A353" s="93"/>
      <c r="B353" s="1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2.75">
      <c r="A354" s="93"/>
      <c r="B354" s="1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2.75">
      <c r="A355" s="93"/>
      <c r="B355" s="1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2.75">
      <c r="A356" s="93"/>
      <c r="B356" s="1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2.75">
      <c r="A357" s="93"/>
      <c r="B357" s="1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2.75">
      <c r="A358" s="93"/>
      <c r="B358" s="1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2.75">
      <c r="A359" s="93"/>
      <c r="B359" s="1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2.75">
      <c r="A360" s="93"/>
      <c r="B360" s="1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2.75">
      <c r="A361" s="93"/>
      <c r="B361" s="1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2.75">
      <c r="A362" s="93"/>
      <c r="B362" s="1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2.75">
      <c r="A363" s="93"/>
      <c r="B363" s="1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2.75">
      <c r="A364" s="93"/>
      <c r="B364" s="1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2.75">
      <c r="A365" s="93"/>
      <c r="B365" s="1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2.75">
      <c r="A366" s="93"/>
      <c r="B366" s="1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2.75">
      <c r="A367" s="93"/>
      <c r="B367" s="1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2.75">
      <c r="A368" s="93"/>
      <c r="B368" s="1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2.75">
      <c r="A369" s="93"/>
      <c r="B369" s="1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2.75">
      <c r="A370" s="93"/>
      <c r="B370" s="1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2.75">
      <c r="A371" s="93"/>
      <c r="B371" s="1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2.75">
      <c r="A372" s="93"/>
      <c r="B372" s="1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2.75">
      <c r="A373" s="93"/>
      <c r="B373" s="1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2.75">
      <c r="A374" s="93"/>
      <c r="B374" s="1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2.75">
      <c r="A375" s="93"/>
      <c r="B375" s="1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2.75">
      <c r="A376" s="93"/>
      <c r="B376" s="1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2.75">
      <c r="A377" s="93"/>
      <c r="B377" s="1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2.75">
      <c r="A378" s="93"/>
      <c r="B378" s="1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2.75">
      <c r="A379" s="93"/>
      <c r="B379" s="1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2.75">
      <c r="A380" s="93"/>
      <c r="B380" s="1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2.75">
      <c r="A381" s="93"/>
      <c r="B381" s="1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2.75">
      <c r="A382" s="93"/>
      <c r="B382" s="1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2.75">
      <c r="A383" s="93"/>
      <c r="B383" s="1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2.75">
      <c r="A384" s="93"/>
      <c r="B384" s="1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2.75">
      <c r="A385" s="93"/>
      <c r="B385" s="1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2.75">
      <c r="A386" s="93"/>
      <c r="B386" s="1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2.75">
      <c r="A387" s="93"/>
      <c r="B387" s="1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6" ht="12.75">
      <c r="B388" s="13"/>
      <c r="E388" s="1"/>
      <c r="F388" s="1"/>
    </row>
  </sheetData>
  <sheetProtection/>
  <mergeCells count="13">
    <mergeCell ref="A94:B94"/>
    <mergeCell ref="A86:B86"/>
    <mergeCell ref="A1:Q1"/>
    <mergeCell ref="A5:B5"/>
    <mergeCell ref="A6:B6"/>
    <mergeCell ref="A22:B22"/>
    <mergeCell ref="A73:B73"/>
    <mergeCell ref="A74:B74"/>
    <mergeCell ref="A80:B80"/>
    <mergeCell ref="A23:B23"/>
    <mergeCell ref="A54:B54"/>
    <mergeCell ref="A61:B61"/>
    <mergeCell ref="A55:B55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  <rowBreaks count="1" manualBreakCount="1">
    <brk id="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tajnica</cp:lastModifiedBy>
  <cp:lastPrinted>2016-01-11T06:44:55Z</cp:lastPrinted>
  <dcterms:created xsi:type="dcterms:W3CDTF">2013-09-11T11:00:21Z</dcterms:created>
  <dcterms:modified xsi:type="dcterms:W3CDTF">2016-01-25T10:20:16Z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