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45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<sst xmlns="http://schemas.openxmlformats.org/spreadsheetml/2006/main" count="234" uniqueCount="129">
  <si>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</si>
  <si>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</si>
  <si>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</si>
  <si>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</si>
  <si>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</si>
  <si>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</si>
  <si>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</si>
  <si>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</si>
  <si>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</si>
  <si>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</si>
  <si>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</si>
  <si>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</si>
  <si>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</si>
  <si>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</si>
  <si>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</si>
  <si>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</si>
  <si>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</si>
  <si>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</si>
  <si>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</si>
  <si>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</si>
  <si>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</si>
  <si>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</si>
  <si>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</si>
  <si>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</si>
  <si>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</si>
  <si>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</si>
  <si>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</si>
  <si>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</si>
  <si>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</si>
  <si>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</si>
  <si>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</si>
  <si>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</si>
  <si>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</si>
  <si>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</si>
  <si>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</si>
  <si>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</si>
  <si>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</si>
  <si>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</si>
  <si>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</si>
  <si>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</si>
  <si>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</si>
  <si>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</si>
  <si>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</si>
  <si>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</si>
  <si>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</si>
  <si>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</si>
  <si>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</si>
  <si>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</si>
  <si>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</si>
  <si>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</si>
  <si>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</si>
  <si>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</si>
  <si>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</si>
  <si>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</si>
  <si>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</si>
  <si>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</si>
  <si>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</si>
  <si>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</si>
  <si>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</si>
  <si>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</si>
  <si>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</si>
  <si>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</si>
  <si>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</si>
  <si>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</si>
  <si>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</si>
  <si>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rad.odnosa</t>
  </si>
  <si>
    <t>Premije osiguranja</t>
  </si>
  <si>
    <t>Reprezentacija</t>
  </si>
  <si>
    <t>Članarine</t>
  </si>
  <si>
    <t>Naknade i pristojbe</t>
  </si>
  <si>
    <t>Bankarske usluge i usluge pl.prometa</t>
  </si>
  <si>
    <t>Uredska oprema i namještaj</t>
  </si>
  <si>
    <t>Komunikacijska oprema</t>
  </si>
  <si>
    <t>Uređaji, strojevi i oprema za ost.namjene</t>
  </si>
  <si>
    <t>Knjige u knjižnicama</t>
  </si>
  <si>
    <t>Opći prihodi i primici- županijski proračun</t>
  </si>
  <si>
    <t>Opći prihodi i primici- državni proračun</t>
  </si>
  <si>
    <t>UKUPNO:</t>
  </si>
  <si>
    <t>Rashodi za dodatna ulaganja na nefinancijskoj imovini</t>
  </si>
  <si>
    <t>Dodatna ulaganja na građevinskim objektima</t>
  </si>
  <si>
    <t>A100001</t>
  </si>
  <si>
    <t>Nastavno i nenastavno osoblje</t>
  </si>
  <si>
    <t>Usluge promidžbe i informiranja</t>
  </si>
  <si>
    <t>Rashodi poslovanja</t>
  </si>
  <si>
    <t>Tekući projekt T100002 Dodatna ulaganja</t>
  </si>
  <si>
    <t>Program 1002  Rashodi za plaće zaposlenika</t>
  </si>
  <si>
    <t>Program 1003  Prehrana učenika i djelatnika škole u školskoj kuhinji</t>
  </si>
  <si>
    <t>Program 1001  Pojačani standard u školstvu</t>
  </si>
  <si>
    <t>Program 1001  Kapitalna ulaganja u osnovno školstvo</t>
  </si>
  <si>
    <t>Program 1003  Tekuće i investicijsko održavanje u školstvu</t>
  </si>
  <si>
    <t>Aktivnost A100001 Tekuće i investicijsko održavanje u školstvu</t>
  </si>
  <si>
    <t>Zakupnine i najamnine</t>
  </si>
  <si>
    <t>Program 1001  Minimalni standard u osnovnom školstvu - materijalni i financijski rashodi</t>
  </si>
  <si>
    <t>Tekući projekt T100003 Natjecanja</t>
  </si>
  <si>
    <t>Program 1002  Kapitalno ulaganje</t>
  </si>
  <si>
    <t>Tekući projekt T100001 Oprema škola</t>
  </si>
  <si>
    <t>Pomoći - gradski prorač.</t>
  </si>
  <si>
    <t>Aktivnost A100001 Rashodi poslovanja</t>
  </si>
  <si>
    <t>Aktivnost A100002 Tekuće i investicijsko održavanje</t>
  </si>
  <si>
    <t>Ostali rashodi</t>
  </si>
  <si>
    <t>Kazne, penali i naknade štete</t>
  </si>
  <si>
    <t>Nakndae štete pravnim i fizičkim osobama</t>
  </si>
  <si>
    <t>OIB: 64660708691</t>
  </si>
  <si>
    <t>OŠ: OSNOVNA ŠKOLA ĐURE DEŽELIĆA</t>
  </si>
  <si>
    <t>Ostali nespomenuti rashodi</t>
  </si>
  <si>
    <t>Izvor 1.1 Opći prihodi i primici</t>
  </si>
  <si>
    <t>2019.</t>
  </si>
  <si>
    <t>Izvor 5.P. Minist. Znanosti, obrazovanja i sporta-ESF.</t>
  </si>
  <si>
    <t>PROJEKCIJA PLANA ZA 2020.</t>
  </si>
  <si>
    <t>Tekući projekt T1000033 ŠKOLSKA SHEMA</t>
  </si>
  <si>
    <t>Naknade građanima i kućanstvima iz EU sredstava -  mlijeko</t>
  </si>
  <si>
    <t>Naknade građanima i kućanstvima iz EU sredstava -  voće</t>
  </si>
  <si>
    <t xml:space="preserve">Tekući projekt T100029 Prsten potpore III- pomoćnici u nastavi i stručni komunikacijski posrednici za učenike  s teškoćama u razvoju </t>
  </si>
  <si>
    <t>2020.</t>
  </si>
  <si>
    <t>Ukupno prihodi i primici za 2020.</t>
  </si>
  <si>
    <t>Ukupno prihodi i primici za 2019.</t>
  </si>
  <si>
    <t>Ukupno prihodi i primici za 2018.</t>
  </si>
  <si>
    <t>PLAN ZA 2019.</t>
  </si>
  <si>
    <t>PROJEKCIJA PLANA ZA 2021.</t>
  </si>
  <si>
    <t>2021.</t>
  </si>
  <si>
    <t>Plan 
za 2019.</t>
  </si>
  <si>
    <t>Projekcija plana
za 2020.</t>
  </si>
  <si>
    <t>Projekcija plana 
za 2021.</t>
  </si>
  <si>
    <t>Prijedlog plana 
za 2019.</t>
  </si>
  <si>
    <t>Aktivnost A100003 Energenti</t>
  </si>
  <si>
    <t>Energenti</t>
  </si>
  <si>
    <t>PLAN RASHODA I IZDATAKA 2019- REBALANS I</t>
  </si>
  <si>
    <t>PRIJEDLOG  I REBALANSA FINANCIJSKOG PLANA OŠ ĐURE DEŽELIĆA ZA 2019.GODINU I PROJEKCIJA PLANA ZA 2020. I 2021. GODINU</t>
  </si>
  <si>
    <t>PLAN PRIHODA I PRIMITAKA-REBALANS I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</si>
</sst>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7" fillId="34" borderId="7" applyNumberFormat="0" applyAlignment="0" applyProtection="0"/>
    <xf numFmtId="0" fontId="48" fillId="42" borderId="8" applyNumberFormat="0" applyAlignment="0" applyProtection="0"/>
    <xf numFmtId="0" fontId="15" fillId="0" borderId="9" applyNumberFormat="0" applyFill="0" applyAlignment="0" applyProtection="0"/>
    <xf numFmtId="0" fontId="49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4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3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7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6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8" xfId="0" applyFont="1" applyBorder="1" applyAlignment="1" quotePrefix="1">
      <alignment horizontal="left" vertical="center" wrapText="1"/>
    </xf>
    <xf numFmtId="0" fontId="30" fillId="0" borderId="38" xfId="0" applyFont="1" applyBorder="1" applyAlignment="1" quotePrefix="1">
      <alignment horizontal="center" vertical="center" wrapText="1"/>
    </xf>
    <xf numFmtId="0" fontId="27" fillId="0" borderId="3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9" xfId="0" applyFont="1" applyBorder="1" applyAlignment="1" quotePrefix="1">
      <alignment horizontal="left" wrapText="1"/>
    </xf>
    <xf numFmtId="0" fontId="34" fillId="0" borderId="38" xfId="0" applyFont="1" applyBorder="1" applyAlignment="1" quotePrefix="1">
      <alignment horizontal="left" wrapText="1"/>
    </xf>
    <xf numFmtId="0" fontId="34" fillId="0" borderId="38" xfId="0" applyFont="1" applyBorder="1" applyAlignment="1" quotePrefix="1">
      <alignment horizontal="center" wrapText="1"/>
    </xf>
    <xf numFmtId="0" fontId="34" fillId="0" borderId="38" xfId="0" applyNumberFormat="1" applyFont="1" applyFill="1" applyBorder="1" applyAlignment="1" applyProtection="1" quotePrefix="1">
      <alignment horizontal="left"/>
      <protection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3" fontId="34" fillId="0" borderId="22" xfId="0" applyNumberFormat="1" applyFont="1" applyBorder="1" applyAlignment="1">
      <alignment horizontal="right"/>
    </xf>
    <xf numFmtId="3" fontId="34" fillId="0" borderId="22" xfId="0" applyNumberFormat="1" applyFont="1" applyFill="1" applyBorder="1" applyAlignment="1" applyProtection="1">
      <alignment horizontal="right" wrapText="1"/>
      <protection/>
    </xf>
    <xf numFmtId="0" fontId="36" fillId="0" borderId="38" xfId="0" applyNumberFormat="1" applyFont="1" applyFill="1" applyBorder="1" applyAlignment="1" applyProtection="1">
      <alignment wrapText="1"/>
      <protection/>
    </xf>
    <xf numFmtId="3" fontId="34" fillId="0" borderId="39" xfId="0" applyNumberFormat="1" applyFont="1" applyBorder="1" applyAlignment="1">
      <alignment horizontal="right"/>
    </xf>
    <xf numFmtId="0" fontId="34" fillId="0" borderId="38" xfId="0" applyFont="1" applyBorder="1" applyAlignment="1" quotePrefix="1">
      <alignment horizontal="left"/>
    </xf>
    <xf numFmtId="0" fontId="34" fillId="0" borderId="38" xfId="0" applyNumberFormat="1" applyFont="1" applyFill="1" applyBorder="1" applyAlignment="1" applyProtection="1">
      <alignment wrapText="1"/>
      <protection/>
    </xf>
    <xf numFmtId="0" fontId="36" fillId="0" borderId="38" xfId="0" applyNumberFormat="1" applyFont="1" applyFill="1" applyBorder="1" applyAlignment="1" applyProtection="1">
      <alignment horizontal="center" wrapText="1"/>
      <protection/>
    </xf>
    <xf numFmtId="0" fontId="35" fillId="0" borderId="2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0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22" fillId="0" borderId="41" xfId="0" applyFont="1" applyBorder="1" applyAlignment="1">
      <alignment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1" fontId="21" fillId="48" borderId="17" xfId="0" applyNumberFormat="1" applyFont="1" applyFill="1" applyBorder="1" applyAlignment="1">
      <alignment horizontal="left" wrapText="1"/>
    </xf>
    <xf numFmtId="3" fontId="21" fillId="48" borderId="18" xfId="0" applyNumberFormat="1" applyFont="1" applyFill="1" applyBorder="1" applyAlignment="1">
      <alignment horizontal="center" vertical="center" wrapText="1"/>
    </xf>
    <xf numFmtId="1" fontId="21" fillId="48" borderId="26" xfId="0" applyNumberFormat="1" applyFont="1" applyFill="1" applyBorder="1" applyAlignment="1">
      <alignment horizontal="left" wrapText="1"/>
    </xf>
    <xf numFmtId="3" fontId="21" fillId="48" borderId="27" xfId="0" applyNumberFormat="1" applyFont="1" applyFill="1" applyBorder="1" applyAlignment="1">
      <alignment horizontal="center" vertical="center" wrapText="1"/>
    </xf>
    <xf numFmtId="3" fontId="21" fillId="48" borderId="27" xfId="0" applyNumberFormat="1" applyFont="1" applyFill="1" applyBorder="1" applyAlignment="1">
      <alignment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34" fillId="48" borderId="22" xfId="0" applyNumberFormat="1" applyFont="1" applyFill="1" applyBorder="1" applyAlignment="1">
      <alignment horizontal="right"/>
    </xf>
    <xf numFmtId="3" fontId="34" fillId="48" borderId="22" xfId="0" applyNumberFormat="1" applyFont="1" applyFill="1" applyBorder="1" applyAlignment="1" applyProtection="1">
      <alignment horizontal="right" wrapText="1"/>
      <protection/>
    </xf>
    <xf numFmtId="0" fontId="37" fillId="48" borderId="39" xfId="0" applyFont="1" applyFill="1" applyBorder="1" applyAlignment="1">
      <alignment horizontal="left"/>
    </xf>
    <xf numFmtId="0" fontId="21" fillId="48" borderId="38" xfId="0" applyNumberFormat="1" applyFont="1" applyFill="1" applyBorder="1" applyAlignment="1" applyProtection="1">
      <alignment/>
      <protection/>
    </xf>
    <xf numFmtId="0" fontId="27" fillId="0" borderId="22" xfId="0" applyNumberFormat="1" applyFont="1" applyFill="1" applyBorder="1" applyAlignment="1" applyProtection="1">
      <alignment horizontal="center" wrapText="1"/>
      <protection/>
    </xf>
    <xf numFmtId="3" fontId="21" fillId="0" borderId="28" xfId="0" applyNumberFormat="1" applyFont="1" applyBorder="1" applyAlignment="1">
      <alignment horizontal="right" vertical="center" wrapText="1"/>
    </xf>
    <xf numFmtId="3" fontId="21" fillId="48" borderId="18" xfId="0" applyNumberFormat="1" applyFont="1" applyFill="1" applyBorder="1" applyAlignment="1">
      <alignment horizontal="right" vertical="center" wrapText="1"/>
    </xf>
    <xf numFmtId="3" fontId="21" fillId="48" borderId="19" xfId="0" applyNumberFormat="1" applyFont="1" applyFill="1" applyBorder="1" applyAlignment="1">
      <alignment horizontal="right"/>
    </xf>
    <xf numFmtId="3" fontId="21" fillId="48" borderId="19" xfId="0" applyNumberFormat="1" applyFont="1" applyFill="1" applyBorder="1" applyAlignment="1">
      <alignment horizontal="right" wrapText="1"/>
    </xf>
    <xf numFmtId="3" fontId="21" fillId="48" borderId="19" xfId="0" applyNumberFormat="1" applyFont="1" applyFill="1" applyBorder="1" applyAlignment="1">
      <alignment horizontal="right" vertical="center" wrapText="1"/>
    </xf>
    <xf numFmtId="3" fontId="21" fillId="48" borderId="20" xfId="0" applyNumberFormat="1" applyFont="1" applyFill="1" applyBorder="1" applyAlignment="1">
      <alignment horizontal="right" vertical="center" wrapText="1"/>
    </xf>
    <xf numFmtId="3" fontId="21" fillId="48" borderId="21" xfId="0" applyNumberFormat="1" applyFont="1" applyFill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right" vertical="center" wrapText="1"/>
    </xf>
    <xf numFmtId="3" fontId="21" fillId="0" borderId="28" xfId="0" applyNumberFormat="1" applyFont="1" applyBorder="1" applyAlignment="1">
      <alignment horizontal="right"/>
    </xf>
    <xf numFmtId="3" fontId="21" fillId="0" borderId="28" xfId="0" applyNumberFormat="1" applyFont="1" applyBorder="1" applyAlignment="1">
      <alignment horizontal="right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30" xfId="0" applyNumberFormat="1" applyFont="1" applyBorder="1" applyAlignment="1">
      <alignment horizontal="right" vertical="center" wrapText="1"/>
    </xf>
    <xf numFmtId="3" fontId="21" fillId="48" borderId="27" xfId="0" applyNumberFormat="1" applyFont="1" applyFill="1" applyBorder="1" applyAlignment="1">
      <alignment horizontal="right" vertical="center" wrapText="1"/>
    </xf>
    <xf numFmtId="3" fontId="21" fillId="48" borderId="28" xfId="0" applyNumberFormat="1" applyFont="1" applyFill="1" applyBorder="1" applyAlignment="1">
      <alignment horizontal="right"/>
    </xf>
    <xf numFmtId="3" fontId="21" fillId="48" borderId="28" xfId="0" applyNumberFormat="1" applyFont="1" applyFill="1" applyBorder="1" applyAlignment="1">
      <alignment horizontal="right" wrapText="1"/>
    </xf>
    <xf numFmtId="3" fontId="21" fillId="48" borderId="28" xfId="0" applyNumberFormat="1" applyFont="1" applyFill="1" applyBorder="1" applyAlignment="1">
      <alignment horizontal="right" vertical="center" wrapText="1"/>
    </xf>
    <xf numFmtId="3" fontId="21" fillId="48" borderId="29" xfId="0" applyNumberFormat="1" applyFont="1" applyFill="1" applyBorder="1" applyAlignment="1">
      <alignment horizontal="right" vertical="center" wrapText="1"/>
    </xf>
    <xf numFmtId="3" fontId="21" fillId="48" borderId="30" xfId="0" applyNumberFormat="1" applyFont="1" applyFill="1" applyBorder="1" applyAlignment="1">
      <alignment horizontal="right" vertical="center" wrapText="1"/>
    </xf>
    <xf numFmtId="3" fontId="21" fillId="48" borderId="27" xfId="0" applyNumberFormat="1" applyFont="1" applyFill="1" applyBorder="1" applyAlignment="1">
      <alignment horizontal="right"/>
    </xf>
    <xf numFmtId="3" fontId="21" fillId="48" borderId="29" xfId="0" applyNumberFormat="1" applyFont="1" applyFill="1" applyBorder="1" applyAlignment="1">
      <alignment horizontal="right"/>
    </xf>
    <xf numFmtId="3" fontId="21" fillId="48" borderId="30" xfId="0" applyNumberFormat="1" applyFont="1" applyFill="1" applyBorder="1" applyAlignment="1">
      <alignment horizontal="right"/>
    </xf>
    <xf numFmtId="3" fontId="21" fillId="0" borderId="27" xfId="0" applyNumberFormat="1" applyFont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33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0" fontId="27" fillId="28" borderId="22" xfId="0" applyNumberFormat="1" applyFont="1" applyFill="1" applyBorder="1" applyAlignment="1" applyProtection="1">
      <alignment horizontal="left"/>
      <protection/>
    </xf>
    <xf numFmtId="0" fontId="27" fillId="28" borderId="22" xfId="0" applyNumberFormat="1" applyFont="1" applyFill="1" applyBorder="1" applyAlignment="1" applyProtection="1">
      <alignment horizontal="left" wrapText="1"/>
      <protection/>
    </xf>
    <xf numFmtId="3" fontId="27" fillId="28" borderId="22" xfId="0" applyNumberFormat="1" applyFont="1" applyFill="1" applyBorder="1" applyAlignment="1" applyProtection="1">
      <alignment horizontal="right"/>
      <protection/>
    </xf>
    <xf numFmtId="0" fontId="27" fillId="49" borderId="22" xfId="0" applyNumberFormat="1" applyFont="1" applyFill="1" applyBorder="1" applyAlignment="1" applyProtection="1">
      <alignment horizontal="center"/>
      <protection/>
    </xf>
    <xf numFmtId="0" fontId="27" fillId="49" borderId="22" xfId="0" applyNumberFormat="1" applyFont="1" applyFill="1" applyBorder="1" applyAlignment="1" applyProtection="1">
      <alignment horizontal="left" wrapText="1"/>
      <protection/>
    </xf>
    <xf numFmtId="3" fontId="27" fillId="49" borderId="22" xfId="0" applyNumberFormat="1" applyFont="1" applyFill="1" applyBorder="1" applyAlignment="1" applyProtection="1">
      <alignment horizontal="right"/>
      <protection/>
    </xf>
    <xf numFmtId="0" fontId="27" fillId="48" borderId="22" xfId="0" applyNumberFormat="1" applyFont="1" applyFill="1" applyBorder="1" applyAlignment="1" applyProtection="1">
      <alignment horizontal="center"/>
      <protection/>
    </xf>
    <xf numFmtId="0" fontId="27" fillId="48" borderId="22" xfId="0" applyNumberFormat="1" applyFont="1" applyFill="1" applyBorder="1" applyAlignment="1" applyProtection="1">
      <alignment wrapText="1"/>
      <protection/>
    </xf>
    <xf numFmtId="3" fontId="27" fillId="48" borderId="22" xfId="0" applyNumberFormat="1" applyFont="1" applyFill="1" applyBorder="1" applyAlignment="1" applyProtection="1">
      <alignment/>
      <protection/>
    </xf>
    <xf numFmtId="0" fontId="27" fillId="0" borderId="22" xfId="0" applyNumberFormat="1" applyFont="1" applyFill="1" applyBorder="1" applyAlignment="1" applyProtection="1">
      <alignment horizontal="center"/>
      <protection/>
    </xf>
    <xf numFmtId="0" fontId="27" fillId="0" borderId="22" xfId="0" applyNumberFormat="1" applyFont="1" applyFill="1" applyBorder="1" applyAlignment="1" applyProtection="1">
      <alignment wrapText="1"/>
      <protection/>
    </xf>
    <xf numFmtId="3" fontId="25" fillId="0" borderId="22" xfId="0" applyNumberFormat="1" applyFont="1" applyFill="1" applyBorder="1" applyAlignment="1" applyProtection="1">
      <alignment/>
      <protection/>
    </xf>
    <xf numFmtId="0" fontId="25" fillId="0" borderId="22" xfId="0" applyNumberFormat="1" applyFont="1" applyFill="1" applyBorder="1" applyAlignment="1" applyProtection="1">
      <alignment horizontal="center"/>
      <protection/>
    </xf>
    <xf numFmtId="0" fontId="25" fillId="0" borderId="22" xfId="0" applyNumberFormat="1" applyFont="1" applyFill="1" applyBorder="1" applyAlignment="1" applyProtection="1">
      <alignment wrapText="1"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39" fillId="0" borderId="22" xfId="0" applyNumberFormat="1" applyFont="1" applyFill="1" applyBorder="1" applyAlignment="1" applyProtection="1">
      <alignment wrapText="1"/>
      <protection/>
    </xf>
    <xf numFmtId="0" fontId="27" fillId="0" borderId="22" xfId="0" applyNumberFormat="1" applyFont="1" applyFill="1" applyBorder="1" applyAlignment="1" applyProtection="1">
      <alignment/>
      <protection/>
    </xf>
    <xf numFmtId="3" fontId="27" fillId="50" borderId="22" xfId="0" applyNumberFormat="1" applyFont="1" applyFill="1" applyBorder="1" applyAlignment="1" applyProtection="1">
      <alignment/>
      <protection/>
    </xf>
    <xf numFmtId="0" fontId="27" fillId="28" borderId="22" xfId="0" applyNumberFormat="1" applyFont="1" applyFill="1" applyBorder="1" applyAlignment="1" applyProtection="1">
      <alignment wrapText="1"/>
      <protection/>
    </xf>
    <xf numFmtId="3" fontId="27" fillId="28" borderId="22" xfId="0" applyNumberFormat="1" applyFont="1" applyFill="1" applyBorder="1" applyAlignment="1" applyProtection="1">
      <alignment/>
      <protection/>
    </xf>
    <xf numFmtId="0" fontId="27" fillId="49" borderId="22" xfId="0" applyNumberFormat="1" applyFont="1" applyFill="1" applyBorder="1" applyAlignment="1" applyProtection="1">
      <alignment wrapText="1"/>
      <protection/>
    </xf>
    <xf numFmtId="3" fontId="27" fillId="49" borderId="22" xfId="0" applyNumberFormat="1" applyFont="1" applyFill="1" applyBorder="1" applyAlignment="1" applyProtection="1">
      <alignment/>
      <protection/>
    </xf>
    <xf numFmtId="3" fontId="27" fillId="0" borderId="22" xfId="0" applyNumberFormat="1" applyFont="1" applyFill="1" applyBorder="1" applyAlignment="1" applyProtection="1">
      <alignment/>
      <protection/>
    </xf>
    <xf numFmtId="3" fontId="27" fillId="50" borderId="22" xfId="0" applyNumberFormat="1" applyFont="1" applyFill="1" applyBorder="1" applyAlignment="1" applyProtection="1">
      <alignment horizontal="right"/>
      <protection/>
    </xf>
    <xf numFmtId="3" fontId="27" fillId="28" borderId="22" xfId="0" applyNumberFormat="1" applyFont="1" applyFill="1" applyBorder="1" applyAlignment="1" applyProtection="1">
      <alignment horizontal="left"/>
      <protection/>
    </xf>
    <xf numFmtId="3" fontId="27" fillId="28" borderId="22" xfId="0" applyNumberFormat="1" applyFont="1" applyFill="1" applyBorder="1" applyAlignment="1" applyProtection="1">
      <alignment wrapText="1"/>
      <protection/>
    </xf>
    <xf numFmtId="3" fontId="27" fillId="49" borderId="22" xfId="0" applyNumberFormat="1" applyFont="1" applyFill="1" applyBorder="1" applyAlignment="1" applyProtection="1">
      <alignment horizontal="center"/>
      <protection/>
    </xf>
    <xf numFmtId="3" fontId="27" fillId="49" borderId="22" xfId="0" applyNumberFormat="1" applyFont="1" applyFill="1" applyBorder="1" applyAlignment="1" applyProtection="1">
      <alignment wrapText="1"/>
      <protection/>
    </xf>
    <xf numFmtId="3" fontId="27" fillId="48" borderId="22" xfId="0" applyNumberFormat="1" applyFont="1" applyFill="1" applyBorder="1" applyAlignment="1" applyProtection="1">
      <alignment horizontal="center"/>
      <protection/>
    </xf>
    <xf numFmtId="3" fontId="27" fillId="48" borderId="22" xfId="0" applyNumberFormat="1" applyFont="1" applyFill="1" applyBorder="1" applyAlignment="1" applyProtection="1">
      <alignment wrapText="1"/>
      <protection/>
    </xf>
    <xf numFmtId="3" fontId="27" fillId="0" borderId="22" xfId="0" applyNumberFormat="1" applyFont="1" applyFill="1" applyBorder="1" applyAlignment="1" applyProtection="1">
      <alignment horizontal="center"/>
      <protection/>
    </xf>
    <xf numFmtId="3" fontId="27" fillId="0" borderId="22" xfId="0" applyNumberFormat="1" applyFont="1" applyFill="1" applyBorder="1" applyAlignment="1" applyProtection="1">
      <alignment wrapText="1"/>
      <protection/>
    </xf>
    <xf numFmtId="3" fontId="25" fillId="0" borderId="22" xfId="0" applyNumberFormat="1" applyFont="1" applyFill="1" applyBorder="1" applyAlignment="1" applyProtection="1">
      <alignment horizontal="center"/>
      <protection/>
    </xf>
    <xf numFmtId="3" fontId="25" fillId="0" borderId="22" xfId="0" applyNumberFormat="1" applyFont="1" applyFill="1" applyBorder="1" applyAlignment="1" applyProtection="1">
      <alignment wrapText="1"/>
      <protection/>
    </xf>
    <xf numFmtId="3" fontId="27" fillId="19" borderId="22" xfId="0" applyNumberFormat="1" applyFont="1" applyFill="1" applyBorder="1" applyAlignment="1" applyProtection="1">
      <alignment/>
      <protection/>
    </xf>
    <xf numFmtId="0" fontId="27" fillId="19" borderId="22" xfId="0" applyNumberFormat="1" applyFont="1" applyFill="1" applyBorder="1" applyAlignment="1" applyProtection="1">
      <alignment horizontal="left"/>
      <protection/>
    </xf>
    <xf numFmtId="0" fontId="27" fillId="19" borderId="22" xfId="0" applyNumberFormat="1" applyFont="1" applyFill="1" applyBorder="1" applyAlignment="1" applyProtection="1">
      <alignment wrapText="1"/>
      <protection/>
    </xf>
    <xf numFmtId="3" fontId="27" fillId="49" borderId="22" xfId="0" applyNumberFormat="1" applyFont="1" applyFill="1" applyBorder="1" applyAlignment="1" applyProtection="1">
      <alignment horizontal="center" wrapText="1"/>
      <protection/>
    </xf>
    <xf numFmtId="3" fontId="27" fillId="24" borderId="22" xfId="0" applyNumberFormat="1" applyFont="1" applyFill="1" applyBorder="1" applyAlignment="1" applyProtection="1">
      <alignment/>
      <protection/>
    </xf>
    <xf numFmtId="0" fontId="27" fillId="28" borderId="22" xfId="0" applyNumberFormat="1" applyFont="1" applyFill="1" applyBorder="1" applyAlignment="1" applyProtection="1">
      <alignment horizontal="left"/>
      <protection/>
    </xf>
    <xf numFmtId="0" fontId="27" fillId="28" borderId="22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9" xfId="0" applyNumberFormat="1" applyFont="1" applyFill="1" applyBorder="1" applyAlignment="1" applyProtection="1" quotePrefix="1">
      <alignment horizontal="left" wrapText="1"/>
      <protection/>
    </xf>
    <xf numFmtId="0" fontId="38" fillId="0" borderId="38" xfId="0" applyNumberFormat="1" applyFont="1" applyFill="1" applyBorder="1" applyAlignment="1" applyProtection="1">
      <alignment wrapText="1"/>
      <protection/>
    </xf>
    <xf numFmtId="0" fontId="37" fillId="0" borderId="39" xfId="0" applyNumberFormat="1" applyFont="1" applyFill="1" applyBorder="1" applyAlignment="1" applyProtection="1">
      <alignment horizontal="left" wrapText="1"/>
      <protection/>
    </xf>
    <xf numFmtId="0" fontId="34" fillId="0" borderId="39" xfId="0" applyNumberFormat="1" applyFont="1" applyFill="1" applyBorder="1" applyAlignment="1" applyProtection="1">
      <alignment horizontal="left" wrapText="1"/>
      <protection/>
    </xf>
    <xf numFmtId="0" fontId="36" fillId="0" borderId="38" xfId="0" applyNumberFormat="1" applyFont="1" applyFill="1" applyBorder="1" applyAlignment="1" applyProtection="1">
      <alignment wrapText="1"/>
      <protection/>
    </xf>
    <xf numFmtId="0" fontId="25" fillId="0" borderId="38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48" borderId="39" xfId="0" applyNumberFormat="1" applyFont="1" applyFill="1" applyBorder="1" applyAlignment="1" applyProtection="1" quotePrefix="1">
      <alignment horizontal="left" wrapText="1"/>
      <protection/>
    </xf>
    <xf numFmtId="0" fontId="38" fillId="48" borderId="38" xfId="0" applyNumberFormat="1" applyFont="1" applyFill="1" applyBorder="1" applyAlignment="1" applyProtection="1">
      <alignment wrapText="1"/>
      <protection/>
    </xf>
    <xf numFmtId="0" fontId="21" fillId="0" borderId="38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39" xfId="0" applyFont="1" applyBorder="1" applyAlignment="1" quotePrefix="1">
      <alignment horizontal="left"/>
    </xf>
    <xf numFmtId="0" fontId="21" fillId="0" borderId="38" xfId="0" applyNumberFormat="1" applyFont="1" applyFill="1" applyBorder="1" applyAlignment="1" applyProtection="1">
      <alignment wrapText="1"/>
      <protection/>
    </xf>
    <xf numFmtId="0" fontId="37" fillId="48" borderId="39" xfId="0" applyNumberFormat="1" applyFont="1" applyFill="1" applyBorder="1" applyAlignment="1" applyProtection="1">
      <alignment horizontal="left" wrapText="1"/>
      <protection/>
    </xf>
    <xf numFmtId="0" fontId="21" fillId="48" borderId="38" xfId="0" applyNumberFormat="1" applyFont="1" applyFill="1" applyBorder="1" applyAlignment="1" applyProtection="1">
      <alignment/>
      <protection/>
    </xf>
    <xf numFmtId="3" fontId="22" fillId="0" borderId="37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3" fontId="22" fillId="0" borderId="43" xfId="0" applyNumberFormat="1" applyFont="1" applyBorder="1" applyAlignment="1">
      <alignment horizontal="center"/>
    </xf>
    <xf numFmtId="0" fontId="37" fillId="0" borderId="37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5" fillId="0" borderId="44" xfId="0" applyNumberFormat="1" applyFont="1" applyFill="1" applyBorder="1" applyAlignment="1" applyProtection="1">
      <alignment wrapText="1"/>
      <protection/>
    </xf>
    <xf numFmtId="0" fontId="27" fillId="24" borderId="22" xfId="0" applyNumberFormat="1" applyFont="1" applyFill="1" applyBorder="1" applyAlignment="1" applyProtection="1">
      <alignment horizontal="center"/>
      <protection/>
    </xf>
    <xf numFmtId="0" fontId="27" fillId="50" borderId="22" xfId="0" applyNumberFormat="1" applyFont="1" applyFill="1" applyBorder="1" applyAlignment="1" applyProtection="1">
      <alignment horizontal="left"/>
      <protection/>
    </xf>
    <xf numFmtId="0" fontId="27" fillId="50" borderId="22" xfId="0" applyNumberFormat="1" applyFont="1" applyFill="1" applyBorder="1" applyAlignment="1" applyProtection="1">
      <alignment horizontal="left" wrapText="1"/>
      <protection/>
    </xf>
    <xf numFmtId="3" fontId="27" fillId="50" borderId="22" xfId="0" applyNumberFormat="1" applyFont="1" applyFill="1" applyBorder="1" applyAlignment="1" applyProtection="1">
      <alignment horizontal="left"/>
      <protection/>
    </xf>
    <xf numFmtId="0" fontId="27" fillId="28" borderId="22" xfId="0" applyNumberFormat="1" applyFont="1" applyFill="1" applyBorder="1" applyAlignment="1" applyProtection="1">
      <alignment horizontal="left"/>
      <protection/>
    </xf>
    <xf numFmtId="3" fontId="27" fillId="28" borderId="22" xfId="0" applyNumberFormat="1" applyFont="1" applyFill="1" applyBorder="1" applyAlignment="1" applyProtection="1">
      <alignment horizontal="left"/>
      <protection/>
    </xf>
    <xf numFmtId="0" fontId="28" fillId="0" borderId="39" xfId="0" applyNumberFormat="1" applyFont="1" applyFill="1" applyBorder="1" applyAlignment="1" applyProtection="1">
      <alignment horizontal="center" vertical="center"/>
      <protection/>
    </xf>
    <xf numFmtId="0" fontId="28" fillId="0" borderId="38" xfId="0" applyNumberFormat="1" applyFont="1" applyFill="1" applyBorder="1" applyAlignment="1" applyProtection="1">
      <alignment horizontal="center" vertical="center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  <xf numFmtId="0" fontId="27" fillId="19" borderId="39" xfId="0" applyNumberFormat="1" applyFont="1" applyFill="1" applyBorder="1" applyAlignment="1" applyProtection="1">
      <alignment horizontal="left" wrapText="1"/>
      <protection/>
    </xf>
    <xf numFmtId="0" fontId="27" fillId="19" borderId="45" xfId="0" applyNumberFormat="1" applyFont="1" applyFill="1" applyBorder="1" applyAlignment="1" applyProtection="1">
      <alignment horizontal="left" wrapText="1"/>
      <protection/>
    </xf>
    <xf numFmtId="3" fontId="27" fillId="28" borderId="22" xfId="0" applyNumberFormat="1" applyFont="1" applyFill="1" applyBorder="1" applyAlignment="1" applyProtection="1">
      <alignment horizontal="left" wrapText="1"/>
      <protection/>
    </xf>
    <xf numFmtId="3" fontId="27" fillId="19" borderId="22" xfId="0" applyNumberFormat="1" applyFont="1" applyFill="1" applyBorder="1" applyAlignment="1" applyProtection="1">
      <alignment horizontal="left"/>
      <protection/>
    </xf>
    <xf numFmtId="0" fontId="27" fillId="28" borderId="22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26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4864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1057275</xdr:colOff>
      <xdr:row>26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4864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38</xdr:row>
      <xdr:rowOff>19050</xdr:rowOff>
    </xdr:from>
    <xdr:to>
      <xdr:col>1</xdr:col>
      <xdr:colOff>0</xdr:colOff>
      <xdr:row>40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1535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38</xdr:row>
      <xdr:rowOff>19050</xdr:rowOff>
    </xdr:from>
    <xdr:to>
      <xdr:col>0</xdr:col>
      <xdr:colOff>1057275</xdr:colOff>
      <xdr:row>40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1535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SheetLayoutView="100" zoomScalePageLayoutView="0" workbookViewId="0" topLeftCell="A1">
      <selection activeCell="G12" sqref="G1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86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222" t="s">
        <v>127</v>
      </c>
      <c r="B1" s="181"/>
      <c r="C1" s="181"/>
      <c r="D1" s="181"/>
      <c r="E1" s="181"/>
      <c r="F1" s="181"/>
      <c r="G1" s="181"/>
      <c r="H1" s="181"/>
    </row>
    <row r="2" spans="1:8" s="70" customFormat="1" ht="26.25" customHeight="1">
      <c r="A2" s="181" t="s">
        <v>39</v>
      </c>
      <c r="B2" s="181"/>
      <c r="C2" s="181"/>
      <c r="D2" s="181"/>
      <c r="E2" s="181"/>
      <c r="F2" s="181"/>
      <c r="G2" s="194"/>
      <c r="H2" s="194"/>
    </row>
    <row r="3" spans="1:8" ht="25.5" customHeight="1">
      <c r="A3" s="181"/>
      <c r="B3" s="181"/>
      <c r="C3" s="181"/>
      <c r="D3" s="181"/>
      <c r="E3" s="181"/>
      <c r="F3" s="181"/>
      <c r="G3" s="181"/>
      <c r="H3" s="183"/>
    </row>
    <row r="4" spans="1:5" ht="9" customHeight="1" hidden="1">
      <c r="A4" s="71"/>
      <c r="B4" s="72"/>
      <c r="C4" s="72"/>
      <c r="D4" s="72"/>
      <c r="E4" s="72"/>
    </row>
    <row r="5" spans="1:8" s="65" customFormat="1" ht="26.25" customHeight="1">
      <c r="A5" s="73"/>
      <c r="B5" s="74"/>
      <c r="C5" s="74"/>
      <c r="D5" s="75"/>
      <c r="E5" s="76"/>
      <c r="F5" s="111" t="s">
        <v>120</v>
      </c>
      <c r="G5" s="111" t="s">
        <v>121</v>
      </c>
      <c r="H5" s="77" t="s">
        <v>122</v>
      </c>
    </row>
    <row r="6" spans="1:8" ht="15.75">
      <c r="A6" s="197" t="s">
        <v>40</v>
      </c>
      <c r="B6" s="192"/>
      <c r="C6" s="192"/>
      <c r="D6" s="192"/>
      <c r="E6" s="198"/>
      <c r="F6" s="108">
        <f>F7+F8</f>
        <v>7252625</v>
      </c>
      <c r="G6" s="108">
        <f>G7+G8</f>
        <v>7252625</v>
      </c>
      <c r="H6" s="108">
        <f>H7+H8</f>
        <v>7252625</v>
      </c>
    </row>
    <row r="7" spans="1:8" ht="15.75">
      <c r="A7" s="186" t="s">
        <v>0</v>
      </c>
      <c r="B7" s="185"/>
      <c r="C7" s="185"/>
      <c r="D7" s="185"/>
      <c r="E7" s="193"/>
      <c r="F7" s="78">
        <v>7252625</v>
      </c>
      <c r="G7" s="78">
        <v>7252625</v>
      </c>
      <c r="H7" s="78">
        <v>7252625</v>
      </c>
    </row>
    <row r="8" spans="1:8" ht="15.75">
      <c r="A8" s="195" t="s">
        <v>1</v>
      </c>
      <c r="B8" s="193"/>
      <c r="C8" s="193"/>
      <c r="D8" s="193"/>
      <c r="E8" s="193"/>
      <c r="F8" s="78"/>
      <c r="G8" s="78"/>
      <c r="H8" s="78"/>
    </row>
    <row r="9" spans="1:8" ht="15.75">
      <c r="A9" s="109" t="s">
        <v>41</v>
      </c>
      <c r="B9" s="110"/>
      <c r="C9" s="110"/>
      <c r="D9" s="110"/>
      <c r="E9" s="110"/>
      <c r="F9" s="107">
        <f>F10+F11</f>
        <v>7252625</v>
      </c>
      <c r="G9" s="107">
        <f>G10+G11</f>
        <v>7252625</v>
      </c>
      <c r="H9" s="107">
        <f>H10+H11</f>
        <v>7252625</v>
      </c>
    </row>
    <row r="10" spans="1:8" ht="15.75">
      <c r="A10" s="184" t="s">
        <v>2</v>
      </c>
      <c r="B10" s="185"/>
      <c r="C10" s="185"/>
      <c r="D10" s="185"/>
      <c r="E10" s="196"/>
      <c r="F10" s="79">
        <v>7252625</v>
      </c>
      <c r="G10" s="79">
        <v>7252625</v>
      </c>
      <c r="H10" s="79">
        <v>7252625</v>
      </c>
    </row>
    <row r="11" spans="1:8" ht="15.75">
      <c r="A11" s="195" t="s">
        <v>3</v>
      </c>
      <c r="B11" s="193"/>
      <c r="C11" s="193"/>
      <c r="D11" s="193"/>
      <c r="E11" s="193"/>
      <c r="F11" s="79"/>
      <c r="G11" s="79"/>
      <c r="H11" s="79"/>
    </row>
    <row r="12" spans="1:8" ht="15.75">
      <c r="A12" s="191" t="s">
        <v>4</v>
      </c>
      <c r="B12" s="192"/>
      <c r="C12" s="192"/>
      <c r="D12" s="192"/>
      <c r="E12" s="192"/>
      <c r="F12" s="108">
        <f>+F6-F9</f>
        <v>0</v>
      </c>
      <c r="G12" s="108">
        <f>+G6-G9</f>
        <v>0</v>
      </c>
      <c r="H12" s="108">
        <f>+H6-H9</f>
        <v>0</v>
      </c>
    </row>
    <row r="13" spans="1:8" ht="18">
      <c r="A13" s="181"/>
      <c r="B13" s="182"/>
      <c r="C13" s="182"/>
      <c r="D13" s="182"/>
      <c r="E13" s="182"/>
      <c r="F13" s="183"/>
      <c r="G13" s="183"/>
      <c r="H13" s="183"/>
    </row>
    <row r="14" spans="1:8" ht="26.25">
      <c r="A14" s="73"/>
      <c r="B14" s="74"/>
      <c r="C14" s="74"/>
      <c r="D14" s="75"/>
      <c r="E14" s="76"/>
      <c r="F14" s="111" t="s">
        <v>123</v>
      </c>
      <c r="G14" s="111" t="s">
        <v>121</v>
      </c>
      <c r="H14" s="77" t="s">
        <v>122</v>
      </c>
    </row>
    <row r="15" spans="1:8" ht="15.75">
      <c r="A15" s="187" t="s">
        <v>5</v>
      </c>
      <c r="B15" s="188"/>
      <c r="C15" s="188"/>
      <c r="D15" s="188"/>
      <c r="E15" s="189"/>
      <c r="F15" s="81"/>
      <c r="G15" s="81"/>
      <c r="H15" s="79"/>
    </row>
    <row r="16" spans="1:8" ht="18">
      <c r="A16" s="190"/>
      <c r="B16" s="182"/>
      <c r="C16" s="182"/>
      <c r="D16" s="182"/>
      <c r="E16" s="182"/>
      <c r="F16" s="183"/>
      <c r="G16" s="183"/>
      <c r="H16" s="183"/>
    </row>
    <row r="17" spans="1:8" ht="26.25">
      <c r="A17" s="73"/>
      <c r="B17" s="74"/>
      <c r="C17" s="74"/>
      <c r="D17" s="75"/>
      <c r="E17" s="76"/>
      <c r="F17" s="111" t="s">
        <v>123</v>
      </c>
      <c r="G17" s="111" t="s">
        <v>121</v>
      </c>
      <c r="H17" s="77" t="s">
        <v>122</v>
      </c>
    </row>
    <row r="18" spans="1:8" ht="15.75">
      <c r="A18" s="186" t="s">
        <v>6</v>
      </c>
      <c r="B18" s="185"/>
      <c r="C18" s="185"/>
      <c r="D18" s="185"/>
      <c r="E18" s="185"/>
      <c r="F18" s="78"/>
      <c r="G18" s="78"/>
      <c r="H18" s="78"/>
    </row>
    <row r="19" spans="1:8" ht="15.75">
      <c r="A19" s="186" t="s">
        <v>7</v>
      </c>
      <c r="B19" s="185"/>
      <c r="C19" s="185"/>
      <c r="D19" s="185"/>
      <c r="E19" s="185"/>
      <c r="F19" s="78"/>
      <c r="G19" s="78"/>
      <c r="H19" s="78"/>
    </row>
    <row r="20" spans="1:8" ht="15.75">
      <c r="A20" s="184" t="s">
        <v>8</v>
      </c>
      <c r="B20" s="185"/>
      <c r="C20" s="185"/>
      <c r="D20" s="185"/>
      <c r="E20" s="185"/>
      <c r="F20" s="78"/>
      <c r="G20" s="78"/>
      <c r="H20" s="78"/>
    </row>
    <row r="21" spans="1:8" ht="18">
      <c r="A21" s="82"/>
      <c r="B21" s="83"/>
      <c r="C21" s="80"/>
      <c r="D21" s="84"/>
      <c r="E21" s="83"/>
      <c r="F21" s="85"/>
      <c r="G21" s="85"/>
      <c r="H21" s="85"/>
    </row>
    <row r="22" spans="1:8" ht="15.75">
      <c r="A22" s="184" t="s">
        <v>9</v>
      </c>
      <c r="B22" s="185"/>
      <c r="C22" s="185"/>
      <c r="D22" s="185"/>
      <c r="E22" s="185"/>
      <c r="F22" s="78">
        <f>SUM(F12,F15,F20)</f>
        <v>0</v>
      </c>
      <c r="G22" s="78">
        <f>SUM(G12,G15,G20)</f>
        <v>0</v>
      </c>
      <c r="H22" s="78">
        <f>SUM(H12,H15,H20)</f>
        <v>0</v>
      </c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A29">
      <selection activeCell="F55" sqref="F55"/>
    </sheetView>
  </sheetViews>
  <sheetFormatPr defaultColWidth="11.421875" defaultRowHeight="12.75"/>
  <cols>
    <col min="1" max="1" width="16.00390625" style="35" customWidth="1"/>
    <col min="2" max="4" width="17.57421875" style="35" customWidth="1"/>
    <col min="5" max="5" width="17.57421875" style="66" customWidth="1"/>
    <col min="6" max="9" width="17.57421875" style="1" customWidth="1"/>
    <col min="10" max="10" width="7.8515625" style="1" customWidth="1"/>
    <col min="11" max="11" width="14.28125" style="1" customWidth="1"/>
    <col min="12" max="12" width="7.8515625" style="1" customWidth="1"/>
    <col min="13" max="16384" width="11.421875" style="1" customWidth="1"/>
  </cols>
  <sheetData>
    <row r="1" spans="1:9" ht="24" customHeight="1">
      <c r="A1" s="181" t="s">
        <v>128</v>
      </c>
      <c r="B1" s="181"/>
      <c r="C1" s="181"/>
      <c r="D1" s="181"/>
      <c r="E1" s="181"/>
      <c r="F1" s="181"/>
      <c r="G1" s="181"/>
      <c r="H1" s="181"/>
      <c r="I1" s="181"/>
    </row>
    <row r="2" spans="1:9" s="2" customFormat="1" ht="13.5" thickBot="1">
      <c r="A2" s="16"/>
      <c r="I2" s="17" t="s">
        <v>10</v>
      </c>
    </row>
    <row r="3" spans="1:9" s="2" customFormat="1" ht="26.25" thickBot="1">
      <c r="A3" s="91" t="s">
        <v>11</v>
      </c>
      <c r="B3" s="202" t="s">
        <v>106</v>
      </c>
      <c r="C3" s="203"/>
      <c r="D3" s="204"/>
      <c r="E3" s="204"/>
      <c r="F3" s="204"/>
      <c r="G3" s="204"/>
      <c r="H3" s="204"/>
      <c r="I3" s="205"/>
    </row>
    <row r="4" spans="1:9" s="2" customFormat="1" ht="77.25" thickBot="1">
      <c r="A4" s="92" t="s">
        <v>12</v>
      </c>
      <c r="B4" s="18" t="s">
        <v>75</v>
      </c>
      <c r="C4" s="95" t="s">
        <v>76</v>
      </c>
      <c r="D4" s="19" t="s">
        <v>13</v>
      </c>
      <c r="E4" s="19" t="s">
        <v>14</v>
      </c>
      <c r="F4" s="19" t="s">
        <v>15</v>
      </c>
      <c r="G4" s="19" t="s">
        <v>16</v>
      </c>
      <c r="H4" s="19" t="s">
        <v>17</v>
      </c>
      <c r="I4" s="20" t="s">
        <v>18</v>
      </c>
    </row>
    <row r="5" spans="1:9" s="2" customFormat="1" ht="12.75">
      <c r="A5" s="101">
        <v>633</v>
      </c>
      <c r="B5" s="102"/>
      <c r="C5" s="113"/>
      <c r="D5" s="114"/>
      <c r="E5" s="115"/>
      <c r="F5" s="116"/>
      <c r="G5" s="116"/>
      <c r="H5" s="117"/>
      <c r="I5" s="118"/>
    </row>
    <row r="6" spans="1:9" s="2" customFormat="1" ht="12.75">
      <c r="A6" s="21">
        <v>6331</v>
      </c>
      <c r="B6" s="96"/>
      <c r="C6" s="119"/>
      <c r="D6" s="120"/>
      <c r="E6" s="121"/>
      <c r="F6" s="112"/>
      <c r="G6" s="112"/>
      <c r="H6" s="122"/>
      <c r="I6" s="123"/>
    </row>
    <row r="7" spans="1:9" s="2" customFormat="1" ht="12.75">
      <c r="A7" s="103">
        <v>636</v>
      </c>
      <c r="B7" s="104">
        <f>B8</f>
        <v>0</v>
      </c>
      <c r="C7" s="124">
        <v>5998695</v>
      </c>
      <c r="D7" s="125"/>
      <c r="E7" s="126"/>
      <c r="F7" s="127">
        <f>F8</f>
        <v>482441</v>
      </c>
      <c r="G7" s="127"/>
      <c r="H7" s="128"/>
      <c r="I7" s="129"/>
    </row>
    <row r="8" spans="1:9" s="2" customFormat="1" ht="12.75">
      <c r="A8" s="21">
        <v>6361</v>
      </c>
      <c r="B8" s="96"/>
      <c r="C8" s="119">
        <v>5998695</v>
      </c>
      <c r="D8" s="120"/>
      <c r="E8" s="121"/>
      <c r="F8" s="112">
        <f>'PLAN RASHODA I IZDATAKA'!H25+'PLAN RASHODA I IZDATAKA'!H78</f>
        <v>482441</v>
      </c>
      <c r="G8" s="112"/>
      <c r="H8" s="122"/>
      <c r="I8" s="123"/>
    </row>
    <row r="9" spans="1:9" s="2" customFormat="1" ht="12.75">
      <c r="A9" s="103">
        <v>6411</v>
      </c>
      <c r="B9" s="104"/>
      <c r="C9" s="124"/>
      <c r="D9" s="125"/>
      <c r="E9" s="126"/>
      <c r="F9" s="127"/>
      <c r="G9" s="127"/>
      <c r="H9" s="128"/>
      <c r="I9" s="129"/>
    </row>
    <row r="10" spans="1:9" s="2" customFormat="1" ht="12.75">
      <c r="A10" s="21">
        <v>6362</v>
      </c>
      <c r="B10" s="96"/>
      <c r="C10" s="119"/>
      <c r="D10" s="120"/>
      <c r="E10" s="121"/>
      <c r="F10" s="112"/>
      <c r="G10" s="112"/>
      <c r="H10" s="122"/>
      <c r="I10" s="123"/>
    </row>
    <row r="11" spans="1:9" s="2" customFormat="1" ht="12.75">
      <c r="A11" s="103">
        <v>652</v>
      </c>
      <c r="B11" s="104"/>
      <c r="C11" s="124"/>
      <c r="D11" s="125"/>
      <c r="E11" s="126">
        <f>E12</f>
        <v>252540</v>
      </c>
      <c r="F11" s="127"/>
      <c r="G11" s="127"/>
      <c r="H11" s="128"/>
      <c r="I11" s="129"/>
    </row>
    <row r="12" spans="1:9" s="2" customFormat="1" ht="12.75">
      <c r="A12" s="21">
        <v>6526</v>
      </c>
      <c r="B12" s="96"/>
      <c r="C12" s="119"/>
      <c r="D12" s="120"/>
      <c r="E12" s="121">
        <v>252540</v>
      </c>
      <c r="F12" s="112"/>
      <c r="G12" s="112"/>
      <c r="H12" s="122"/>
      <c r="I12" s="123"/>
    </row>
    <row r="13" spans="1:9" s="2" customFormat="1" ht="12.75">
      <c r="A13" s="103">
        <v>661</v>
      </c>
      <c r="B13" s="105"/>
      <c r="C13" s="130"/>
      <c r="D13" s="125">
        <f>D14</f>
        <v>16010</v>
      </c>
      <c r="E13" s="125"/>
      <c r="F13" s="125"/>
      <c r="G13" s="125"/>
      <c r="H13" s="131"/>
      <c r="I13" s="132"/>
    </row>
    <row r="14" spans="1:9" s="2" customFormat="1" ht="12.75">
      <c r="A14" s="21">
        <v>6615</v>
      </c>
      <c r="B14" s="22"/>
      <c r="C14" s="133"/>
      <c r="D14" s="120">
        <v>16010</v>
      </c>
      <c r="E14" s="120"/>
      <c r="F14" s="120"/>
      <c r="G14" s="120"/>
      <c r="H14" s="134"/>
      <c r="I14" s="135"/>
    </row>
    <row r="15" spans="1:9" s="2" customFormat="1" ht="12.75">
      <c r="A15" s="103">
        <v>663</v>
      </c>
      <c r="B15" s="105"/>
      <c r="C15" s="130"/>
      <c r="D15" s="125"/>
      <c r="E15" s="125"/>
      <c r="F15" s="125"/>
      <c r="G15" s="125">
        <f>G16</f>
        <v>0</v>
      </c>
      <c r="H15" s="131"/>
      <c r="I15" s="132"/>
    </row>
    <row r="16" spans="1:9" s="2" customFormat="1" ht="12.75">
      <c r="A16" s="21">
        <v>6631</v>
      </c>
      <c r="B16" s="22"/>
      <c r="C16" s="133"/>
      <c r="D16" s="120"/>
      <c r="E16" s="120"/>
      <c r="F16" s="120"/>
      <c r="G16" s="120"/>
      <c r="H16" s="134"/>
      <c r="I16" s="135"/>
    </row>
    <row r="17" spans="1:9" s="2" customFormat="1" ht="12.75">
      <c r="A17" s="103">
        <v>671</v>
      </c>
      <c r="B17" s="105">
        <f>B18+B19</f>
        <v>502939</v>
      </c>
      <c r="C17" s="130">
        <f>C18</f>
        <v>0</v>
      </c>
      <c r="D17" s="125"/>
      <c r="E17" s="125"/>
      <c r="F17" s="125">
        <f>F19</f>
        <v>0</v>
      </c>
      <c r="G17" s="125"/>
      <c r="H17" s="131"/>
      <c r="I17" s="132"/>
    </row>
    <row r="18" spans="1:9" s="2" customFormat="1" ht="12.75">
      <c r="A18" s="21">
        <v>6711</v>
      </c>
      <c r="B18" s="22">
        <f>'PLAN RASHODA I IZDATAKA'!D25+'PLAN RASHODA I IZDATAKA'!D97</f>
        <v>502939</v>
      </c>
      <c r="C18" s="133"/>
      <c r="D18" s="120"/>
      <c r="E18" s="120"/>
      <c r="F18" s="120"/>
      <c r="G18" s="120"/>
      <c r="H18" s="134"/>
      <c r="I18" s="135"/>
    </row>
    <row r="19" spans="1:9" s="2" customFormat="1" ht="12.75">
      <c r="A19" s="21">
        <v>6712</v>
      </c>
      <c r="B19" s="22"/>
      <c r="C19" s="133"/>
      <c r="D19" s="120"/>
      <c r="E19" s="120"/>
      <c r="F19" s="120"/>
      <c r="G19" s="120"/>
      <c r="H19" s="134"/>
      <c r="I19" s="135"/>
    </row>
    <row r="20" spans="1:9" s="2" customFormat="1" ht="12.75">
      <c r="A20" s="26"/>
      <c r="B20" s="22"/>
      <c r="C20" s="133"/>
      <c r="D20" s="120"/>
      <c r="E20" s="120"/>
      <c r="F20" s="120"/>
      <c r="G20" s="120"/>
      <c r="H20" s="134"/>
      <c r="I20" s="135"/>
    </row>
    <row r="21" spans="1:9" s="2" customFormat="1" ht="13.5" thickBot="1">
      <c r="A21" s="27"/>
      <c r="B21" s="28"/>
      <c r="C21" s="136"/>
      <c r="D21" s="137"/>
      <c r="E21" s="137"/>
      <c r="F21" s="137"/>
      <c r="G21" s="137"/>
      <c r="H21" s="138"/>
      <c r="I21" s="139"/>
    </row>
    <row r="22" spans="1:9" s="2" customFormat="1" ht="30" customHeight="1" thickBot="1">
      <c r="A22" s="32" t="s">
        <v>19</v>
      </c>
      <c r="B22" s="33">
        <f>B5+B7+B9+B11+B13+B15+B17</f>
        <v>502939</v>
      </c>
      <c r="C22" s="33">
        <f aca="true" t="shared" si="0" ref="C22:I22">C5+C7+C9+C11+C13+C15+C17</f>
        <v>5998695</v>
      </c>
      <c r="D22" s="33">
        <f t="shared" si="0"/>
        <v>16010</v>
      </c>
      <c r="E22" s="33">
        <f t="shared" si="0"/>
        <v>252540</v>
      </c>
      <c r="F22" s="33">
        <v>482441</v>
      </c>
      <c r="G22" s="33">
        <f t="shared" si="0"/>
        <v>0</v>
      </c>
      <c r="H22" s="33">
        <f t="shared" si="0"/>
        <v>0</v>
      </c>
      <c r="I22" s="33">
        <f t="shared" si="0"/>
        <v>0</v>
      </c>
    </row>
    <row r="23" spans="1:9" s="2" customFormat="1" ht="28.5" customHeight="1" thickBot="1">
      <c r="A23" s="32" t="s">
        <v>116</v>
      </c>
      <c r="B23" s="199">
        <f>B22+C22+D22+E22+F22+G22+H22+I22</f>
        <v>7252625</v>
      </c>
      <c r="C23" s="200"/>
      <c r="D23" s="200"/>
      <c r="E23" s="200"/>
      <c r="F23" s="200"/>
      <c r="G23" s="200"/>
      <c r="H23" s="200"/>
      <c r="I23" s="201"/>
    </row>
    <row r="24" spans="1:9" ht="13.5" thickBot="1">
      <c r="A24" s="13"/>
      <c r="B24" s="106"/>
      <c r="C24" s="13"/>
      <c r="D24" s="13"/>
      <c r="E24" s="14"/>
      <c r="F24" s="34"/>
      <c r="I24" s="17"/>
    </row>
    <row r="25" spans="1:9" ht="24" customHeight="1" thickBot="1">
      <c r="A25" s="93" t="s">
        <v>11</v>
      </c>
      <c r="B25" s="202" t="s">
        <v>113</v>
      </c>
      <c r="C25" s="203"/>
      <c r="D25" s="204"/>
      <c r="E25" s="204"/>
      <c r="F25" s="204"/>
      <c r="G25" s="204"/>
      <c r="H25" s="204"/>
      <c r="I25" s="205"/>
    </row>
    <row r="26" spans="1:9" ht="77.25" thickBot="1">
      <c r="A26" s="94" t="s">
        <v>12</v>
      </c>
      <c r="B26" s="18" t="s">
        <v>75</v>
      </c>
      <c r="C26" s="95" t="s">
        <v>76</v>
      </c>
      <c r="D26" s="19" t="s">
        <v>13</v>
      </c>
      <c r="E26" s="19" t="s">
        <v>14</v>
      </c>
      <c r="F26" s="19" t="s">
        <v>15</v>
      </c>
      <c r="G26" s="19" t="s">
        <v>16</v>
      </c>
      <c r="H26" s="19" t="s">
        <v>17</v>
      </c>
      <c r="I26" s="20" t="s">
        <v>18</v>
      </c>
    </row>
    <row r="27" spans="1:9" ht="12.75">
      <c r="A27" s="4">
        <v>633</v>
      </c>
      <c r="B27" s="5"/>
      <c r="C27" s="5"/>
      <c r="D27" s="6"/>
      <c r="E27" s="7"/>
      <c r="F27" s="8"/>
      <c r="G27" s="8"/>
      <c r="H27" s="9"/>
      <c r="I27" s="10"/>
    </row>
    <row r="28" spans="1:9" ht="12.75">
      <c r="A28" s="21">
        <v>636</v>
      </c>
      <c r="B28" s="96"/>
      <c r="C28" s="96">
        <v>5998695</v>
      </c>
      <c r="D28" s="23"/>
      <c r="E28" s="97"/>
      <c r="F28" s="98">
        <v>482441</v>
      </c>
      <c r="G28" s="98"/>
      <c r="H28" s="99"/>
      <c r="I28" s="100"/>
    </row>
    <row r="29" spans="1:9" ht="12.75">
      <c r="A29" s="21">
        <v>641</v>
      </c>
      <c r="B29" s="96"/>
      <c r="C29" s="96"/>
      <c r="D29" s="23"/>
      <c r="E29" s="97"/>
      <c r="F29" s="98"/>
      <c r="G29" s="98"/>
      <c r="H29" s="99"/>
      <c r="I29" s="100"/>
    </row>
    <row r="30" spans="1:9" ht="12.75">
      <c r="A30" s="21">
        <v>652</v>
      </c>
      <c r="B30" s="22"/>
      <c r="C30" s="22"/>
      <c r="D30" s="23"/>
      <c r="E30" s="23">
        <v>252540</v>
      </c>
      <c r="F30" s="23"/>
      <c r="G30" s="23"/>
      <c r="H30" s="24"/>
      <c r="I30" s="25"/>
    </row>
    <row r="31" spans="1:9" ht="12.75">
      <c r="A31" s="21">
        <v>661</v>
      </c>
      <c r="B31" s="22"/>
      <c r="C31" s="22"/>
      <c r="D31" s="23">
        <v>16010</v>
      </c>
      <c r="E31" s="23"/>
      <c r="F31" s="23"/>
      <c r="G31" s="23"/>
      <c r="H31" s="24"/>
      <c r="I31" s="25"/>
    </row>
    <row r="32" spans="1:9" ht="12.75">
      <c r="A32" s="21">
        <v>663</v>
      </c>
      <c r="B32" s="22"/>
      <c r="C32" s="22"/>
      <c r="D32" s="23"/>
      <c r="E32" s="23"/>
      <c r="F32" s="23"/>
      <c r="G32" s="23"/>
      <c r="H32" s="24"/>
      <c r="I32" s="25"/>
    </row>
    <row r="33" spans="1:9" ht="12.75">
      <c r="A33" s="21">
        <v>671</v>
      </c>
      <c r="B33" s="22">
        <v>502939</v>
      </c>
      <c r="C33" s="22"/>
      <c r="D33" s="23"/>
      <c r="E33" s="23"/>
      <c r="F33" s="23"/>
      <c r="G33" s="23"/>
      <c r="H33" s="24"/>
      <c r="I33" s="25"/>
    </row>
    <row r="34" spans="1:9" ht="12.75">
      <c r="A34" s="26"/>
      <c r="B34" s="22"/>
      <c r="C34" s="22"/>
      <c r="D34" s="23"/>
      <c r="E34" s="23"/>
      <c r="F34" s="23"/>
      <c r="G34" s="23"/>
      <c r="H34" s="24"/>
      <c r="I34" s="25"/>
    </row>
    <row r="35" spans="1:9" ht="13.5" thickBot="1">
      <c r="A35" s="27"/>
      <c r="B35" s="28"/>
      <c r="C35" s="28"/>
      <c r="D35" s="29"/>
      <c r="E35" s="29"/>
      <c r="F35" s="29"/>
      <c r="G35" s="29"/>
      <c r="H35" s="30"/>
      <c r="I35" s="31"/>
    </row>
    <row r="36" spans="1:9" s="2" customFormat="1" ht="30" customHeight="1" thickBot="1">
      <c r="A36" s="32" t="s">
        <v>19</v>
      </c>
      <c r="B36" s="33">
        <f aca="true" t="shared" si="1" ref="B36:I36">SUM(B27:B33)</f>
        <v>502939</v>
      </c>
      <c r="C36" s="33">
        <f t="shared" si="1"/>
        <v>5998695</v>
      </c>
      <c r="D36" s="33">
        <f t="shared" si="1"/>
        <v>16010</v>
      </c>
      <c r="E36" s="33">
        <f t="shared" si="1"/>
        <v>252540</v>
      </c>
      <c r="F36" s="33">
        <f t="shared" si="1"/>
        <v>482441</v>
      </c>
      <c r="G36" s="33">
        <f t="shared" si="1"/>
        <v>0</v>
      </c>
      <c r="H36" s="33">
        <f t="shared" si="1"/>
        <v>0</v>
      </c>
      <c r="I36" s="33">
        <f t="shared" si="1"/>
        <v>0</v>
      </c>
    </row>
    <row r="37" spans="1:9" s="2" customFormat="1" ht="28.5" customHeight="1" thickBot="1">
      <c r="A37" s="32" t="s">
        <v>115</v>
      </c>
      <c r="B37" s="199">
        <f>B36+C36+D36+E36+F36+G36+H36+I36</f>
        <v>7252625</v>
      </c>
      <c r="C37" s="200"/>
      <c r="D37" s="200"/>
      <c r="E37" s="200"/>
      <c r="F37" s="200"/>
      <c r="G37" s="200"/>
      <c r="H37" s="200"/>
      <c r="I37" s="201"/>
    </row>
    <row r="38" spans="5:6" ht="13.5" thickBot="1">
      <c r="E38" s="36"/>
      <c r="F38" s="37"/>
    </row>
    <row r="39" spans="1:9" ht="26.25" thickBot="1">
      <c r="A39" s="93" t="s">
        <v>11</v>
      </c>
      <c r="B39" s="202" t="s">
        <v>119</v>
      </c>
      <c r="C39" s="203"/>
      <c r="D39" s="204"/>
      <c r="E39" s="204"/>
      <c r="F39" s="204"/>
      <c r="G39" s="204"/>
      <c r="H39" s="204"/>
      <c r="I39" s="205"/>
    </row>
    <row r="40" spans="1:9" ht="77.25" thickBot="1">
      <c r="A40" s="94" t="s">
        <v>12</v>
      </c>
      <c r="B40" s="18" t="s">
        <v>75</v>
      </c>
      <c r="C40" s="95" t="s">
        <v>76</v>
      </c>
      <c r="D40" s="19" t="s">
        <v>13</v>
      </c>
      <c r="E40" s="19" t="s">
        <v>14</v>
      </c>
      <c r="F40" s="19" t="s">
        <v>15</v>
      </c>
      <c r="G40" s="19" t="s">
        <v>16</v>
      </c>
      <c r="H40" s="19" t="s">
        <v>17</v>
      </c>
      <c r="I40" s="20" t="s">
        <v>18</v>
      </c>
    </row>
    <row r="41" spans="1:9" ht="12.75">
      <c r="A41" s="4">
        <v>633</v>
      </c>
      <c r="B41" s="5"/>
      <c r="C41" s="5"/>
      <c r="D41" s="6"/>
      <c r="E41" s="7"/>
      <c r="F41" s="8"/>
      <c r="G41" s="8"/>
      <c r="H41" s="9"/>
      <c r="I41" s="10"/>
    </row>
    <row r="42" spans="1:9" ht="12.75">
      <c r="A42" s="21">
        <v>636</v>
      </c>
      <c r="B42" s="96"/>
      <c r="C42" s="96">
        <v>5998695</v>
      </c>
      <c r="D42" s="23"/>
      <c r="E42" s="97"/>
      <c r="F42" s="98">
        <v>482441</v>
      </c>
      <c r="G42" s="98"/>
      <c r="H42" s="99"/>
      <c r="I42" s="100"/>
    </row>
    <row r="43" spans="1:9" ht="12.75">
      <c r="A43" s="21">
        <v>641</v>
      </c>
      <c r="B43" s="22"/>
      <c r="C43" s="22"/>
      <c r="D43" s="23"/>
      <c r="E43" s="23"/>
      <c r="F43" s="23"/>
      <c r="G43" s="23"/>
      <c r="H43" s="24"/>
      <c r="I43" s="25"/>
    </row>
    <row r="44" spans="1:9" ht="12.75">
      <c r="A44" s="21">
        <v>652</v>
      </c>
      <c r="B44" s="22"/>
      <c r="C44" s="22"/>
      <c r="D44" s="23"/>
      <c r="E44" s="23">
        <v>252540</v>
      </c>
      <c r="F44" s="23"/>
      <c r="G44" s="23"/>
      <c r="H44" s="24"/>
      <c r="I44" s="25"/>
    </row>
    <row r="45" spans="1:9" ht="12.75">
      <c r="A45" s="21">
        <v>661</v>
      </c>
      <c r="B45" s="22"/>
      <c r="C45" s="22"/>
      <c r="D45" s="23">
        <v>16010</v>
      </c>
      <c r="E45" s="23"/>
      <c r="F45" s="23"/>
      <c r="G45" s="23"/>
      <c r="H45" s="24"/>
      <c r="I45" s="25"/>
    </row>
    <row r="46" spans="1:9" ht="12.75">
      <c r="A46" s="21">
        <v>663</v>
      </c>
      <c r="B46" s="22"/>
      <c r="C46" s="22"/>
      <c r="D46" s="23"/>
      <c r="E46" s="23"/>
      <c r="F46" s="23"/>
      <c r="G46" s="23"/>
      <c r="H46" s="24"/>
      <c r="I46" s="25"/>
    </row>
    <row r="47" spans="1:9" ht="13.5" customHeight="1">
      <c r="A47" s="21">
        <v>671</v>
      </c>
      <c r="B47" s="22">
        <v>502939</v>
      </c>
      <c r="C47" s="22"/>
      <c r="D47" s="23"/>
      <c r="E47" s="23"/>
      <c r="F47" s="23"/>
      <c r="G47" s="23"/>
      <c r="H47" s="24"/>
      <c r="I47" s="25"/>
    </row>
    <row r="48" spans="1:9" ht="13.5" customHeight="1">
      <c r="A48" s="26"/>
      <c r="B48" s="22"/>
      <c r="C48" s="22"/>
      <c r="D48" s="23"/>
      <c r="E48" s="23"/>
      <c r="F48" s="23"/>
      <c r="G48" s="23"/>
      <c r="H48" s="24"/>
      <c r="I48" s="25"/>
    </row>
    <row r="49" spans="1:9" ht="13.5" thickBot="1">
      <c r="A49" s="27"/>
      <c r="B49" s="28"/>
      <c r="C49" s="28"/>
      <c r="D49" s="29"/>
      <c r="E49" s="29"/>
      <c r="F49" s="29"/>
      <c r="G49" s="29"/>
      <c r="H49" s="30"/>
      <c r="I49" s="31"/>
    </row>
    <row r="50" spans="1:9" s="2" customFormat="1" ht="30" customHeight="1" thickBot="1">
      <c r="A50" s="32" t="s">
        <v>19</v>
      </c>
      <c r="B50" s="33">
        <f>SUM(B41:B49)</f>
        <v>502939</v>
      </c>
      <c r="C50" s="33">
        <f>SUM(C41:C49)</f>
        <v>5998695</v>
      </c>
      <c r="D50" s="33">
        <f>SUM(D41:D49)</f>
        <v>16010</v>
      </c>
      <c r="E50" s="33">
        <f>SUM(E41:E49)</f>
        <v>252540</v>
      </c>
      <c r="F50" s="33">
        <f>SUM(F41:F49)</f>
        <v>482441</v>
      </c>
      <c r="G50" s="33">
        <f>SUM(G41:G49)</f>
        <v>0</v>
      </c>
      <c r="H50" s="33">
        <f>SUM(H41:H49)</f>
        <v>0</v>
      </c>
      <c r="I50" s="33">
        <f>SUM(I41:I49)</f>
        <v>0</v>
      </c>
    </row>
    <row r="51" spans="1:9" s="2" customFormat="1" ht="28.5" customHeight="1" thickBot="1">
      <c r="A51" s="32" t="s">
        <v>114</v>
      </c>
      <c r="B51" s="199">
        <f>B50+C50+D50+E50+F50+G50+H50+I50</f>
        <v>7252625</v>
      </c>
      <c r="C51" s="200"/>
      <c r="D51" s="200"/>
      <c r="E51" s="200"/>
      <c r="F51" s="200"/>
      <c r="G51" s="200"/>
      <c r="H51" s="200"/>
      <c r="I51" s="201"/>
    </row>
    <row r="52" spans="4:6" ht="13.5" customHeight="1">
      <c r="D52" s="38"/>
      <c r="E52" s="36"/>
      <c r="F52" s="39"/>
    </row>
    <row r="53" spans="4:6" ht="13.5" customHeight="1">
      <c r="D53" s="38"/>
      <c r="E53" s="40"/>
      <c r="F53" s="41"/>
    </row>
    <row r="54" spans="5:6" ht="13.5" customHeight="1">
      <c r="E54" s="42"/>
      <c r="F54" s="43"/>
    </row>
    <row r="55" spans="5:6" ht="13.5" customHeight="1">
      <c r="E55" s="44"/>
      <c r="F55" s="45"/>
    </row>
    <row r="56" spans="5:6" ht="13.5" customHeight="1">
      <c r="E56" s="36"/>
      <c r="F56" s="37"/>
    </row>
    <row r="57" spans="4:6" ht="28.5" customHeight="1">
      <c r="D57" s="38"/>
      <c r="E57" s="36"/>
      <c r="F57" s="46"/>
    </row>
    <row r="58" spans="4:6" ht="13.5" customHeight="1">
      <c r="D58" s="38"/>
      <c r="E58" s="36"/>
      <c r="F58" s="41"/>
    </row>
    <row r="59" spans="5:6" ht="13.5" customHeight="1">
      <c r="E59" s="36"/>
      <c r="F59" s="37"/>
    </row>
    <row r="60" spans="5:6" ht="13.5" customHeight="1">
      <c r="E60" s="36"/>
      <c r="F60" s="45"/>
    </row>
    <row r="61" spans="5:6" ht="13.5" customHeight="1">
      <c r="E61" s="36"/>
      <c r="F61" s="37"/>
    </row>
    <row r="62" spans="5:6" ht="22.5" customHeight="1">
      <c r="E62" s="36"/>
      <c r="F62" s="47"/>
    </row>
    <row r="63" spans="5:6" ht="13.5" customHeight="1">
      <c r="E63" s="42"/>
      <c r="F63" s="43"/>
    </row>
    <row r="64" spans="2:6" ht="13.5" customHeight="1">
      <c r="B64" s="38"/>
      <c r="C64" s="38"/>
      <c r="E64" s="42"/>
      <c r="F64" s="48"/>
    </row>
    <row r="65" spans="4:6" ht="13.5" customHeight="1">
      <c r="D65" s="38"/>
      <c r="E65" s="42"/>
      <c r="F65" s="49"/>
    </row>
    <row r="66" spans="4:6" ht="13.5" customHeight="1">
      <c r="D66" s="38"/>
      <c r="E66" s="44"/>
      <c r="F66" s="41"/>
    </row>
    <row r="67" spans="5:6" ht="13.5" customHeight="1">
      <c r="E67" s="36"/>
      <c r="F67" s="37"/>
    </row>
    <row r="68" spans="2:6" ht="13.5" customHeight="1">
      <c r="B68" s="38"/>
      <c r="C68" s="38"/>
      <c r="E68" s="36"/>
      <c r="F68" s="39"/>
    </row>
    <row r="69" spans="4:6" ht="13.5" customHeight="1">
      <c r="D69" s="38"/>
      <c r="E69" s="36"/>
      <c r="F69" s="48"/>
    </row>
    <row r="70" spans="4:6" ht="13.5" customHeight="1">
      <c r="D70" s="38"/>
      <c r="E70" s="44"/>
      <c r="F70" s="41"/>
    </row>
    <row r="71" spans="5:6" ht="13.5" customHeight="1">
      <c r="E71" s="42"/>
      <c r="F71" s="37"/>
    </row>
    <row r="72" spans="4:6" ht="13.5" customHeight="1">
      <c r="D72" s="38"/>
      <c r="E72" s="42"/>
      <c r="F72" s="48"/>
    </row>
    <row r="73" spans="5:6" ht="22.5" customHeight="1">
      <c r="E73" s="44"/>
      <c r="F73" s="47"/>
    </row>
    <row r="74" spans="5:6" ht="13.5" customHeight="1">
      <c r="E74" s="36"/>
      <c r="F74" s="37"/>
    </row>
    <row r="75" spans="5:6" ht="13.5" customHeight="1">
      <c r="E75" s="44"/>
      <c r="F75" s="41"/>
    </row>
    <row r="76" spans="5:6" ht="13.5" customHeight="1">
      <c r="E76" s="36"/>
      <c r="F76" s="37"/>
    </row>
    <row r="77" spans="5:6" ht="13.5" customHeight="1">
      <c r="E77" s="36"/>
      <c r="F77" s="37"/>
    </row>
    <row r="78" spans="1:6" ht="13.5" customHeight="1">
      <c r="A78" s="38"/>
      <c r="E78" s="50"/>
      <c r="F78" s="48"/>
    </row>
    <row r="79" spans="2:6" ht="13.5" customHeight="1">
      <c r="B79" s="38"/>
      <c r="C79" s="38"/>
      <c r="D79" s="38"/>
      <c r="E79" s="51"/>
      <c r="F79" s="48"/>
    </row>
    <row r="80" spans="2:6" ht="13.5" customHeight="1">
      <c r="B80" s="38"/>
      <c r="C80" s="38"/>
      <c r="D80" s="38"/>
      <c r="E80" s="51"/>
      <c r="F80" s="39"/>
    </row>
    <row r="81" spans="2:6" ht="13.5" customHeight="1">
      <c r="B81" s="38"/>
      <c r="C81" s="38"/>
      <c r="D81" s="38"/>
      <c r="E81" s="44"/>
      <c r="F81" s="45"/>
    </row>
    <row r="82" spans="5:6" ht="12.75">
      <c r="E82" s="36"/>
      <c r="F82" s="37"/>
    </row>
    <row r="83" spans="2:6" ht="12.75">
      <c r="B83" s="38"/>
      <c r="C83" s="38"/>
      <c r="E83" s="36"/>
      <c r="F83" s="48"/>
    </row>
    <row r="84" spans="4:6" ht="12.75">
      <c r="D84" s="38"/>
      <c r="E84" s="36"/>
      <c r="F84" s="39"/>
    </row>
    <row r="85" spans="4:6" ht="12.75">
      <c r="D85" s="38"/>
      <c r="E85" s="44"/>
      <c r="F85" s="41"/>
    </row>
    <row r="86" spans="5:6" ht="12.75">
      <c r="E86" s="36"/>
      <c r="F86" s="37"/>
    </row>
    <row r="87" spans="5:6" ht="12.75">
      <c r="E87" s="36"/>
      <c r="F87" s="37"/>
    </row>
    <row r="88" spans="5:6" ht="12.75">
      <c r="E88" s="52"/>
      <c r="F88" s="53"/>
    </row>
    <row r="89" spans="5:6" ht="12.75">
      <c r="E89" s="36"/>
      <c r="F89" s="37"/>
    </row>
    <row r="90" spans="5:6" ht="12.75">
      <c r="E90" s="36"/>
      <c r="F90" s="37"/>
    </row>
    <row r="91" spans="5:6" ht="12.75">
      <c r="E91" s="36"/>
      <c r="F91" s="37"/>
    </row>
    <row r="92" spans="5:6" ht="12.75">
      <c r="E92" s="44"/>
      <c r="F92" s="41"/>
    </row>
    <row r="93" spans="5:6" ht="12.75">
      <c r="E93" s="36"/>
      <c r="F93" s="37"/>
    </row>
    <row r="94" spans="5:6" ht="12.75">
      <c r="E94" s="44"/>
      <c r="F94" s="41"/>
    </row>
    <row r="95" spans="5:6" ht="12.75">
      <c r="E95" s="36"/>
      <c r="F95" s="37"/>
    </row>
    <row r="96" spans="5:6" ht="12.75">
      <c r="E96" s="36"/>
      <c r="F96" s="37"/>
    </row>
    <row r="97" spans="5:6" ht="12.75">
      <c r="E97" s="36"/>
      <c r="F97" s="37"/>
    </row>
    <row r="98" spans="5:6" ht="12.75">
      <c r="E98" s="36"/>
      <c r="F98" s="37"/>
    </row>
    <row r="99" spans="1:6" ht="28.5" customHeight="1">
      <c r="A99" s="54"/>
      <c r="B99" s="54"/>
      <c r="C99" s="54"/>
      <c r="D99" s="54"/>
      <c r="E99" s="55"/>
      <c r="F99" s="56"/>
    </row>
    <row r="100" spans="4:6" ht="12.75">
      <c r="D100" s="38"/>
      <c r="E100" s="36"/>
      <c r="F100" s="39"/>
    </row>
    <row r="101" spans="5:6" ht="12.75">
      <c r="E101" s="57"/>
      <c r="F101" s="58"/>
    </row>
    <row r="102" spans="5:6" ht="12.75">
      <c r="E102" s="36"/>
      <c r="F102" s="37"/>
    </row>
    <row r="103" spans="5:6" ht="12.75">
      <c r="E103" s="52"/>
      <c r="F103" s="53"/>
    </row>
    <row r="104" spans="5:6" ht="12.75">
      <c r="E104" s="52"/>
      <c r="F104" s="53"/>
    </row>
    <row r="105" spans="5:6" ht="12.75">
      <c r="E105" s="36"/>
      <c r="F105" s="37"/>
    </row>
    <row r="106" spans="5:6" ht="12.75">
      <c r="E106" s="44"/>
      <c r="F106" s="41"/>
    </row>
    <row r="107" spans="5:6" ht="12.75">
      <c r="E107" s="36"/>
      <c r="F107" s="37"/>
    </row>
    <row r="108" spans="5:6" ht="12.75">
      <c r="E108" s="36"/>
      <c r="F108" s="37"/>
    </row>
    <row r="109" spans="5:6" ht="12.75">
      <c r="E109" s="44"/>
      <c r="F109" s="41"/>
    </row>
    <row r="110" spans="5:6" ht="12.75">
      <c r="E110" s="36"/>
      <c r="F110" s="37"/>
    </row>
    <row r="111" spans="5:6" ht="12.75">
      <c r="E111" s="52"/>
      <c r="F111" s="53"/>
    </row>
    <row r="112" spans="5:6" ht="12.75">
      <c r="E112" s="44"/>
      <c r="F112" s="58"/>
    </row>
    <row r="113" spans="5:6" ht="12.75">
      <c r="E113" s="42"/>
      <c r="F113" s="53"/>
    </row>
    <row r="114" spans="5:6" ht="12.75">
      <c r="E114" s="44"/>
      <c r="F114" s="41"/>
    </row>
    <row r="115" spans="5:6" ht="12.75">
      <c r="E115" s="36"/>
      <c r="F115" s="37"/>
    </row>
    <row r="116" spans="4:6" ht="12.75">
      <c r="D116" s="38"/>
      <c r="E116" s="36"/>
      <c r="F116" s="39"/>
    </row>
    <row r="117" spans="5:6" ht="12.75">
      <c r="E117" s="42"/>
      <c r="F117" s="41"/>
    </row>
    <row r="118" spans="5:6" ht="12.75">
      <c r="E118" s="42"/>
      <c r="F118" s="53"/>
    </row>
    <row r="119" spans="4:6" ht="12.75">
      <c r="D119" s="38"/>
      <c r="E119" s="42"/>
      <c r="F119" s="59"/>
    </row>
    <row r="120" spans="4:6" ht="12.75">
      <c r="D120" s="38"/>
      <c r="E120" s="44"/>
      <c r="F120" s="45"/>
    </row>
    <row r="121" spans="5:6" ht="12.75">
      <c r="E121" s="36"/>
      <c r="F121" s="37"/>
    </row>
    <row r="122" spans="5:6" ht="12.75">
      <c r="E122" s="57"/>
      <c r="F122" s="60"/>
    </row>
    <row r="123" spans="5:6" ht="11.25" customHeight="1">
      <c r="E123" s="52"/>
      <c r="F123" s="53"/>
    </row>
    <row r="124" spans="2:6" ht="24" customHeight="1">
      <c r="B124" s="38"/>
      <c r="C124" s="38"/>
      <c r="E124" s="52"/>
      <c r="F124" s="61"/>
    </row>
    <row r="125" spans="4:6" ht="15" customHeight="1">
      <c r="D125" s="38"/>
      <c r="E125" s="52"/>
      <c r="F125" s="61"/>
    </row>
    <row r="126" spans="5:6" ht="11.25" customHeight="1">
      <c r="E126" s="57"/>
      <c r="F126" s="58"/>
    </row>
    <row r="127" spans="5:6" ht="12.75">
      <c r="E127" s="52"/>
      <c r="F127" s="53"/>
    </row>
    <row r="128" spans="2:6" ht="13.5" customHeight="1">
      <c r="B128" s="38"/>
      <c r="C128" s="38"/>
      <c r="E128" s="52"/>
      <c r="F128" s="62"/>
    </row>
    <row r="129" spans="4:6" ht="12.75" customHeight="1">
      <c r="D129" s="38"/>
      <c r="E129" s="52"/>
      <c r="F129" s="39"/>
    </row>
    <row r="130" spans="4:6" ht="12.75" customHeight="1">
      <c r="D130" s="38"/>
      <c r="E130" s="44"/>
      <c r="F130" s="45"/>
    </row>
    <row r="131" spans="5:6" ht="12.75">
      <c r="E131" s="36"/>
      <c r="F131" s="37"/>
    </row>
    <row r="132" spans="4:6" ht="12.75">
      <c r="D132" s="38"/>
      <c r="E132" s="36"/>
      <c r="F132" s="59"/>
    </row>
    <row r="133" spans="5:6" ht="12.75">
      <c r="E133" s="57"/>
      <c r="F133" s="58"/>
    </row>
    <row r="134" spans="5:6" ht="12.75">
      <c r="E134" s="52"/>
      <c r="F134" s="53"/>
    </row>
    <row r="135" spans="5:6" ht="12.75">
      <c r="E135" s="36"/>
      <c r="F135" s="37"/>
    </row>
    <row r="136" spans="1:6" ht="19.5" customHeight="1">
      <c r="A136" s="63"/>
      <c r="B136" s="13"/>
      <c r="C136" s="13"/>
      <c r="D136" s="13"/>
      <c r="E136" s="13"/>
      <c r="F136" s="48"/>
    </row>
    <row r="137" spans="1:6" ht="15" customHeight="1">
      <c r="A137" s="38"/>
      <c r="E137" s="50"/>
      <c r="F137" s="48"/>
    </row>
    <row r="138" spans="1:6" ht="12.75">
      <c r="A138" s="38"/>
      <c r="B138" s="38"/>
      <c r="C138" s="38"/>
      <c r="E138" s="50"/>
      <c r="F138" s="39"/>
    </row>
    <row r="139" spans="4:6" ht="12.75">
      <c r="D139" s="38"/>
      <c r="E139" s="36"/>
      <c r="F139" s="48"/>
    </row>
    <row r="140" spans="5:6" ht="12.75">
      <c r="E140" s="40"/>
      <c r="F140" s="41"/>
    </row>
    <row r="141" spans="2:6" ht="12.75">
      <c r="B141" s="38"/>
      <c r="C141" s="38"/>
      <c r="E141" s="36"/>
      <c r="F141" s="39"/>
    </row>
    <row r="142" spans="4:6" ht="12.75">
      <c r="D142" s="38"/>
      <c r="E142" s="36"/>
      <c r="F142" s="39"/>
    </row>
    <row r="143" spans="5:6" ht="12.75">
      <c r="E143" s="44"/>
      <c r="F143" s="45"/>
    </row>
    <row r="144" spans="4:6" ht="22.5" customHeight="1">
      <c r="D144" s="38"/>
      <c r="E144" s="36"/>
      <c r="F144" s="46"/>
    </row>
    <row r="145" spans="5:6" ht="12.75">
      <c r="E145" s="36"/>
      <c r="F145" s="45"/>
    </row>
    <row r="146" spans="2:6" ht="12.75">
      <c r="B146" s="38"/>
      <c r="C146" s="38"/>
      <c r="E146" s="42"/>
      <c r="F146" s="48"/>
    </row>
    <row r="147" spans="4:6" ht="12.75">
      <c r="D147" s="38"/>
      <c r="E147" s="42"/>
      <c r="F147" s="49"/>
    </row>
    <row r="148" spans="5:6" ht="12.75">
      <c r="E148" s="44"/>
      <c r="F148" s="41"/>
    </row>
    <row r="149" spans="1:6" ht="13.5" customHeight="1">
      <c r="A149" s="38"/>
      <c r="E149" s="50"/>
      <c r="F149" s="48"/>
    </row>
    <row r="150" spans="2:6" ht="13.5" customHeight="1">
      <c r="B150" s="38"/>
      <c r="C150" s="38"/>
      <c r="E150" s="36"/>
      <c r="F150" s="48"/>
    </row>
    <row r="151" spans="4:6" ht="13.5" customHeight="1">
      <c r="D151" s="38"/>
      <c r="E151" s="36"/>
      <c r="F151" s="39"/>
    </row>
    <row r="152" spans="4:6" ht="12.75">
      <c r="D152" s="38"/>
      <c r="E152" s="44"/>
      <c r="F152" s="41"/>
    </row>
    <row r="153" spans="4:6" ht="12.75">
      <c r="D153" s="38"/>
      <c r="E153" s="36"/>
      <c r="F153" s="39"/>
    </row>
    <row r="154" spans="5:6" ht="12.75">
      <c r="E154" s="57"/>
      <c r="F154" s="58"/>
    </row>
    <row r="155" spans="4:6" ht="12.75">
      <c r="D155" s="38"/>
      <c r="E155" s="42"/>
      <c r="F155" s="59"/>
    </row>
    <row r="156" spans="4:6" ht="12.75">
      <c r="D156" s="38"/>
      <c r="E156" s="44"/>
      <c r="F156" s="45"/>
    </row>
    <row r="157" spans="5:6" ht="12.75">
      <c r="E157" s="57"/>
      <c r="F157" s="64"/>
    </row>
    <row r="158" spans="2:6" ht="12.75">
      <c r="B158" s="38"/>
      <c r="C158" s="38"/>
      <c r="E158" s="52"/>
      <c r="F158" s="62"/>
    </row>
    <row r="159" spans="4:6" ht="12.75">
      <c r="D159" s="38"/>
      <c r="E159" s="52"/>
      <c r="F159" s="39"/>
    </row>
    <row r="160" spans="4:6" ht="12.75">
      <c r="D160" s="38"/>
      <c r="E160" s="44"/>
      <c r="F160" s="45"/>
    </row>
    <row r="161" spans="4:6" ht="12.75">
      <c r="D161" s="38"/>
      <c r="E161" s="44"/>
      <c r="F161" s="45"/>
    </row>
    <row r="162" spans="5:6" ht="12.75">
      <c r="E162" s="36"/>
      <c r="F162" s="37"/>
    </row>
    <row r="163" spans="1:6" s="65" customFormat="1" ht="18" customHeight="1">
      <c r="A163" s="206"/>
      <c r="B163" s="207"/>
      <c r="C163" s="207"/>
      <c r="D163" s="207"/>
      <c r="E163" s="207"/>
      <c r="F163" s="207"/>
    </row>
    <row r="164" spans="1:6" ht="28.5" customHeight="1">
      <c r="A164" s="54"/>
      <c r="B164" s="54"/>
      <c r="C164" s="54"/>
      <c r="D164" s="54"/>
      <c r="E164" s="55"/>
      <c r="F164" s="56"/>
    </row>
    <row r="166" spans="1:6" ht="15.75">
      <c r="A166" s="67"/>
      <c r="B166" s="38"/>
      <c r="C166" s="38"/>
      <c r="D166" s="38"/>
      <c r="E166" s="68"/>
      <c r="F166" s="12"/>
    </row>
    <row r="167" spans="1:6" ht="12.75">
      <c r="A167" s="38"/>
      <c r="B167" s="38"/>
      <c r="C167" s="38"/>
      <c r="D167" s="38"/>
      <c r="E167" s="68"/>
      <c r="F167" s="12"/>
    </row>
    <row r="168" spans="1:6" ht="17.25" customHeight="1">
      <c r="A168" s="38"/>
      <c r="B168" s="38"/>
      <c r="C168" s="38"/>
      <c r="D168" s="38"/>
      <c r="E168" s="68"/>
      <c r="F168" s="12"/>
    </row>
    <row r="169" spans="1:6" ht="13.5" customHeight="1">
      <c r="A169" s="38"/>
      <c r="B169" s="38"/>
      <c r="C169" s="38"/>
      <c r="D169" s="38"/>
      <c r="E169" s="68"/>
      <c r="F169" s="12"/>
    </row>
    <row r="170" spans="1:6" ht="12.75">
      <c r="A170" s="38"/>
      <c r="B170" s="38"/>
      <c r="C170" s="38"/>
      <c r="D170" s="38"/>
      <c r="E170" s="68"/>
      <c r="F170" s="12"/>
    </row>
    <row r="171" spans="1:4" ht="12.75">
      <c r="A171" s="38"/>
      <c r="B171" s="38"/>
      <c r="C171" s="38"/>
      <c r="D171" s="38"/>
    </row>
    <row r="172" spans="1:6" ht="12.75">
      <c r="A172" s="38"/>
      <c r="B172" s="38"/>
      <c r="C172" s="38"/>
      <c r="D172" s="38"/>
      <c r="E172" s="68"/>
      <c r="F172" s="12"/>
    </row>
    <row r="173" spans="1:6" ht="12.75">
      <c r="A173" s="38"/>
      <c r="B173" s="38"/>
      <c r="C173" s="38"/>
      <c r="D173" s="38"/>
      <c r="E173" s="68"/>
      <c r="F173" s="69"/>
    </row>
    <row r="174" spans="1:6" ht="12.75">
      <c r="A174" s="38"/>
      <c r="B174" s="38"/>
      <c r="C174" s="38"/>
      <c r="D174" s="38"/>
      <c r="E174" s="68"/>
      <c r="F174" s="12"/>
    </row>
    <row r="175" spans="1:6" ht="22.5" customHeight="1">
      <c r="A175" s="38"/>
      <c r="B175" s="38"/>
      <c r="C175" s="38"/>
      <c r="D175" s="38"/>
      <c r="E175" s="68"/>
      <c r="F175" s="46"/>
    </row>
    <row r="176" spans="5:6" ht="22.5" customHeight="1">
      <c r="E176" s="44"/>
      <c r="F176" s="47"/>
    </row>
  </sheetData>
  <sheetProtection/>
  <mergeCells count="8">
    <mergeCell ref="A1:I1"/>
    <mergeCell ref="B23:I23"/>
    <mergeCell ref="B25:I25"/>
    <mergeCell ref="B37:I37"/>
    <mergeCell ref="B39:I39"/>
    <mergeCell ref="A163:F163"/>
    <mergeCell ref="B3:I3"/>
    <mergeCell ref="B51:I51"/>
  </mergeCells>
  <printOptions horizontalCentered="1"/>
  <pageMargins left="0.1968503937007874" right="0.1968503937007874" top="0.2362204724409449" bottom="0.1968503937007874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3" max="8" man="1"/>
    <brk id="97" max="9" man="1"/>
    <brk id="16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4"/>
  <sheetViews>
    <sheetView view="pageBreakPreview" zoomScaleSheetLayoutView="100" zoomScalePageLayoutView="0" workbookViewId="0" topLeftCell="A1">
      <pane ySplit="3" topLeftCell="A66" activePane="bottomLeft" state="frozen"/>
      <selection pane="topLeft" activeCell="A1" sqref="A1"/>
      <selection pane="bottomLeft" activeCell="M35" sqref="M35"/>
    </sheetView>
  </sheetViews>
  <sheetFormatPr defaultColWidth="11.421875" defaultRowHeight="12.75"/>
  <cols>
    <col min="1" max="1" width="10.140625" style="88" customWidth="1"/>
    <col min="2" max="2" width="34.421875" style="89" customWidth="1"/>
    <col min="3" max="3" width="13.140625" style="3" customWidth="1"/>
    <col min="4" max="4" width="12.7109375" style="3" customWidth="1"/>
    <col min="5" max="5" width="11.28125" style="3" customWidth="1"/>
    <col min="6" max="7" width="9.8515625" style="3" customWidth="1"/>
    <col min="8" max="8" width="7.7109375" style="3" customWidth="1"/>
    <col min="9" max="9" width="10.140625" style="3" bestFit="1" customWidth="1"/>
    <col min="10" max="10" width="12.8515625" style="3" customWidth="1"/>
    <col min="11" max="11" width="10.421875" style="3" customWidth="1"/>
    <col min="12" max="12" width="19.00390625" style="3" customWidth="1"/>
    <col min="13" max="13" width="12.8515625" style="3" customWidth="1"/>
    <col min="14" max="16384" width="11.421875" style="1" customWidth="1"/>
  </cols>
  <sheetData>
    <row r="1" spans="1:13" ht="24" customHeight="1">
      <c r="A1" s="214" t="s">
        <v>126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6"/>
    </row>
    <row r="2" spans="1:13" s="12" customFormat="1" ht="67.5">
      <c r="A2" s="90" t="s">
        <v>20</v>
      </c>
      <c r="B2" s="90" t="s">
        <v>21</v>
      </c>
      <c r="C2" s="11" t="s">
        <v>117</v>
      </c>
      <c r="D2" s="90" t="s">
        <v>75</v>
      </c>
      <c r="E2" s="90" t="s">
        <v>76</v>
      </c>
      <c r="F2" s="90" t="s">
        <v>13</v>
      </c>
      <c r="G2" s="90" t="s">
        <v>14</v>
      </c>
      <c r="H2" s="90" t="s">
        <v>96</v>
      </c>
      <c r="I2" s="90" t="s">
        <v>22</v>
      </c>
      <c r="J2" s="90" t="s">
        <v>17</v>
      </c>
      <c r="K2" s="90" t="s">
        <v>18</v>
      </c>
      <c r="L2" s="11" t="s">
        <v>108</v>
      </c>
      <c r="M2" s="11" t="s">
        <v>118</v>
      </c>
    </row>
    <row r="3" spans="1:13" ht="2.25" customHeight="1">
      <c r="A3" s="149"/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s="12" customFormat="1" ht="25.5">
      <c r="A4" s="149"/>
      <c r="B4" s="155" t="s">
        <v>103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3" ht="12.75">
      <c r="A5" s="149"/>
      <c r="B5" s="150" t="s">
        <v>102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</row>
    <row r="6" spans="1:13" s="12" customFormat="1" ht="12.75">
      <c r="A6" s="209" t="s">
        <v>85</v>
      </c>
      <c r="B6" s="209"/>
      <c r="C6" s="157">
        <f>SUM(D6:K6)</f>
        <v>5998695</v>
      </c>
      <c r="D6" s="157">
        <f aca="true" t="shared" si="0" ref="D6:M6">D8</f>
        <v>0</v>
      </c>
      <c r="E6" s="157">
        <f t="shared" si="0"/>
        <v>5998695</v>
      </c>
      <c r="F6" s="157">
        <f t="shared" si="0"/>
        <v>0</v>
      </c>
      <c r="G6" s="157">
        <f t="shared" si="0"/>
        <v>0</v>
      </c>
      <c r="H6" s="157">
        <f t="shared" si="0"/>
        <v>0</v>
      </c>
      <c r="I6" s="157">
        <f t="shared" si="0"/>
        <v>0</v>
      </c>
      <c r="J6" s="157">
        <f t="shared" si="0"/>
        <v>0</v>
      </c>
      <c r="K6" s="157"/>
      <c r="L6" s="157">
        <f t="shared" si="0"/>
        <v>5998695</v>
      </c>
      <c r="M6" s="157">
        <f t="shared" si="0"/>
        <v>5998695</v>
      </c>
    </row>
    <row r="7" spans="1:13" s="12" customFormat="1" ht="12.75" customHeight="1">
      <c r="A7" s="140" t="s">
        <v>80</v>
      </c>
      <c r="B7" s="158" t="s">
        <v>81</v>
      </c>
      <c r="C7" s="159">
        <f aca="true" t="shared" si="1" ref="C7:C24">SUM(D7:K7)</f>
        <v>5998695</v>
      </c>
      <c r="D7" s="159">
        <f aca="true" t="shared" si="2" ref="D7:M7">D8</f>
        <v>0</v>
      </c>
      <c r="E7" s="159">
        <f t="shared" si="2"/>
        <v>5998695</v>
      </c>
      <c r="F7" s="159">
        <f t="shared" si="2"/>
        <v>0</v>
      </c>
      <c r="G7" s="159">
        <f t="shared" si="2"/>
        <v>0</v>
      </c>
      <c r="H7" s="159">
        <f t="shared" si="2"/>
        <v>0</v>
      </c>
      <c r="I7" s="159">
        <f t="shared" si="2"/>
        <v>0</v>
      </c>
      <c r="J7" s="159">
        <f t="shared" si="2"/>
        <v>0</v>
      </c>
      <c r="K7" s="159"/>
      <c r="L7" s="159">
        <f t="shared" si="2"/>
        <v>5998695</v>
      </c>
      <c r="M7" s="159">
        <f t="shared" si="2"/>
        <v>5998695</v>
      </c>
    </row>
    <row r="8" spans="1:13" s="12" customFormat="1" ht="12.75">
      <c r="A8" s="143">
        <v>3</v>
      </c>
      <c r="B8" s="160" t="s">
        <v>23</v>
      </c>
      <c r="C8" s="161">
        <f t="shared" si="1"/>
        <v>5998695</v>
      </c>
      <c r="D8" s="161">
        <f aca="true" t="shared" si="3" ref="D8:M8">D9+D19</f>
        <v>0</v>
      </c>
      <c r="E8" s="161">
        <f t="shared" si="3"/>
        <v>5998695</v>
      </c>
      <c r="F8" s="161">
        <f t="shared" si="3"/>
        <v>0</v>
      </c>
      <c r="G8" s="161">
        <f t="shared" si="3"/>
        <v>0</v>
      </c>
      <c r="H8" s="161">
        <f t="shared" si="3"/>
        <v>0</v>
      </c>
      <c r="I8" s="161">
        <f t="shared" si="3"/>
        <v>0</v>
      </c>
      <c r="J8" s="161">
        <f t="shared" si="3"/>
        <v>0</v>
      </c>
      <c r="K8" s="161"/>
      <c r="L8" s="161">
        <f t="shared" si="3"/>
        <v>5998695</v>
      </c>
      <c r="M8" s="161">
        <f t="shared" si="3"/>
        <v>5998695</v>
      </c>
    </row>
    <row r="9" spans="1:13" s="12" customFormat="1" ht="12.75">
      <c r="A9" s="146">
        <v>31</v>
      </c>
      <c r="B9" s="147" t="s">
        <v>24</v>
      </c>
      <c r="C9" s="148">
        <f t="shared" si="1"/>
        <v>5903195</v>
      </c>
      <c r="D9" s="148">
        <f>D10+D14+D16</f>
        <v>0</v>
      </c>
      <c r="E9" s="148">
        <f>E10+E14+E16</f>
        <v>5903195</v>
      </c>
      <c r="F9" s="148">
        <f aca="true" t="shared" si="4" ref="F9:M9">F10+F14+F16</f>
        <v>0</v>
      </c>
      <c r="G9" s="148">
        <f t="shared" si="4"/>
        <v>0</v>
      </c>
      <c r="H9" s="148">
        <f t="shared" si="4"/>
        <v>0</v>
      </c>
      <c r="I9" s="148">
        <f t="shared" si="4"/>
        <v>0</v>
      </c>
      <c r="J9" s="148">
        <f t="shared" si="4"/>
        <v>0</v>
      </c>
      <c r="K9" s="148"/>
      <c r="L9" s="148">
        <f t="shared" si="4"/>
        <v>5903195</v>
      </c>
      <c r="M9" s="148">
        <f t="shared" si="4"/>
        <v>5903195</v>
      </c>
    </row>
    <row r="10" spans="1:13" ht="12.75">
      <c r="A10" s="149">
        <v>311</v>
      </c>
      <c r="B10" s="150" t="s">
        <v>25</v>
      </c>
      <c r="C10" s="162">
        <f>SUM(D10:K10)</f>
        <v>4952300</v>
      </c>
      <c r="D10" s="162">
        <f aca="true" t="shared" si="5" ref="D10:M10">D11+D12+D13</f>
        <v>0</v>
      </c>
      <c r="E10" s="162">
        <f t="shared" si="5"/>
        <v>4952300</v>
      </c>
      <c r="F10" s="162">
        <f t="shared" si="5"/>
        <v>0</v>
      </c>
      <c r="G10" s="162">
        <f t="shared" si="5"/>
        <v>0</v>
      </c>
      <c r="H10" s="162">
        <f t="shared" si="5"/>
        <v>0</v>
      </c>
      <c r="I10" s="162">
        <f t="shared" si="5"/>
        <v>0</v>
      </c>
      <c r="J10" s="162">
        <f t="shared" si="5"/>
        <v>0</v>
      </c>
      <c r="K10" s="162"/>
      <c r="L10" s="162">
        <f t="shared" si="5"/>
        <v>4952300</v>
      </c>
      <c r="M10" s="162">
        <f t="shared" si="5"/>
        <v>4952300</v>
      </c>
    </row>
    <row r="11" spans="1:13" ht="12.75" customHeight="1">
      <c r="A11" s="152">
        <v>3111</v>
      </c>
      <c r="B11" s="153" t="s">
        <v>42</v>
      </c>
      <c r="C11" s="151">
        <f>SUM(D11:K11)</f>
        <v>4952300</v>
      </c>
      <c r="D11" s="151">
        <v>0</v>
      </c>
      <c r="E11" s="151">
        <v>4952300</v>
      </c>
      <c r="F11" s="151"/>
      <c r="G11" s="151"/>
      <c r="H11" s="151"/>
      <c r="I11" s="151"/>
      <c r="J11" s="151"/>
      <c r="K11" s="151"/>
      <c r="L11" s="151">
        <v>4952300</v>
      </c>
      <c r="M11" s="151">
        <v>4952300</v>
      </c>
    </row>
    <row r="12" spans="1:13" ht="12.75" customHeight="1">
      <c r="A12" s="152">
        <v>3113</v>
      </c>
      <c r="B12" s="153" t="s">
        <v>43</v>
      </c>
      <c r="C12" s="151">
        <f t="shared" si="1"/>
        <v>0</v>
      </c>
      <c r="D12" s="151">
        <v>0</v>
      </c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3" ht="12.75" customHeight="1">
      <c r="A13" s="152">
        <v>3114</v>
      </c>
      <c r="B13" s="153" t="s">
        <v>44</v>
      </c>
      <c r="C13" s="151">
        <f t="shared" si="1"/>
        <v>0</v>
      </c>
      <c r="D13" s="151">
        <v>0</v>
      </c>
      <c r="E13" s="151"/>
      <c r="F13" s="151"/>
      <c r="G13" s="151"/>
      <c r="H13" s="151"/>
      <c r="I13" s="151"/>
      <c r="J13" s="151"/>
      <c r="K13" s="151"/>
      <c r="L13" s="151"/>
      <c r="M13" s="151"/>
    </row>
    <row r="14" spans="1:13" ht="12.75" customHeight="1">
      <c r="A14" s="149">
        <v>312</v>
      </c>
      <c r="B14" s="150" t="s">
        <v>26</v>
      </c>
      <c r="C14" s="162">
        <f>SUM(D14:K14)</f>
        <v>99100</v>
      </c>
      <c r="D14" s="162">
        <v>0</v>
      </c>
      <c r="E14" s="162">
        <f>E15</f>
        <v>99100</v>
      </c>
      <c r="F14" s="162">
        <f aca="true" t="shared" si="6" ref="F14:M14">F15</f>
        <v>0</v>
      </c>
      <c r="G14" s="162">
        <f t="shared" si="6"/>
        <v>0</v>
      </c>
      <c r="H14" s="162">
        <f t="shared" si="6"/>
        <v>0</v>
      </c>
      <c r="I14" s="162">
        <f t="shared" si="6"/>
        <v>0</v>
      </c>
      <c r="J14" s="162">
        <f t="shared" si="6"/>
        <v>0</v>
      </c>
      <c r="K14" s="162"/>
      <c r="L14" s="162">
        <f t="shared" si="6"/>
        <v>99100</v>
      </c>
      <c r="M14" s="162">
        <f t="shared" si="6"/>
        <v>99100</v>
      </c>
    </row>
    <row r="15" spans="1:13" ht="12.75" customHeight="1">
      <c r="A15" s="152">
        <v>3121</v>
      </c>
      <c r="B15" s="153" t="s">
        <v>26</v>
      </c>
      <c r="C15" s="151">
        <f t="shared" si="1"/>
        <v>99100</v>
      </c>
      <c r="D15" s="151">
        <v>0</v>
      </c>
      <c r="E15" s="151">
        <v>99100</v>
      </c>
      <c r="F15" s="151"/>
      <c r="G15" s="151"/>
      <c r="H15" s="151"/>
      <c r="I15" s="151"/>
      <c r="J15" s="151"/>
      <c r="K15" s="151"/>
      <c r="L15" s="151">
        <v>99100</v>
      </c>
      <c r="M15" s="151">
        <v>99100</v>
      </c>
    </row>
    <row r="16" spans="1:13" ht="12.75">
      <c r="A16" s="149">
        <v>313</v>
      </c>
      <c r="B16" s="150" t="s">
        <v>27</v>
      </c>
      <c r="C16" s="162">
        <f t="shared" si="1"/>
        <v>851795</v>
      </c>
      <c r="D16" s="162">
        <f aca="true" t="shared" si="7" ref="D16:M16">D17+D18</f>
        <v>0</v>
      </c>
      <c r="E16" s="162">
        <f t="shared" si="7"/>
        <v>851795</v>
      </c>
      <c r="F16" s="162">
        <f t="shared" si="7"/>
        <v>0</v>
      </c>
      <c r="G16" s="162">
        <f t="shared" si="7"/>
        <v>0</v>
      </c>
      <c r="H16" s="162">
        <f t="shared" si="7"/>
        <v>0</v>
      </c>
      <c r="I16" s="162">
        <f t="shared" si="7"/>
        <v>0</v>
      </c>
      <c r="J16" s="162">
        <f t="shared" si="7"/>
        <v>0</v>
      </c>
      <c r="K16" s="162"/>
      <c r="L16" s="162">
        <f t="shared" si="7"/>
        <v>851795</v>
      </c>
      <c r="M16" s="162">
        <f t="shared" si="7"/>
        <v>851795</v>
      </c>
    </row>
    <row r="17" spans="1:13" ht="12.75" customHeight="1">
      <c r="A17" s="152">
        <v>3132</v>
      </c>
      <c r="B17" s="153" t="s">
        <v>45</v>
      </c>
      <c r="C17" s="151">
        <f t="shared" si="1"/>
        <v>767606</v>
      </c>
      <c r="D17" s="151">
        <v>0</v>
      </c>
      <c r="E17" s="151">
        <v>767606</v>
      </c>
      <c r="F17" s="151"/>
      <c r="G17" s="151"/>
      <c r="H17" s="151"/>
      <c r="I17" s="151"/>
      <c r="J17" s="151"/>
      <c r="K17" s="151"/>
      <c r="L17" s="151">
        <v>767606</v>
      </c>
      <c r="M17" s="151">
        <v>767606</v>
      </c>
    </row>
    <row r="18" spans="1:13" ht="26.25" customHeight="1">
      <c r="A18" s="152">
        <v>3133</v>
      </c>
      <c r="B18" s="153" t="s">
        <v>46</v>
      </c>
      <c r="C18" s="151">
        <f t="shared" si="1"/>
        <v>84189</v>
      </c>
      <c r="D18" s="151">
        <v>0</v>
      </c>
      <c r="E18" s="151">
        <v>84189</v>
      </c>
      <c r="F18" s="151"/>
      <c r="G18" s="151"/>
      <c r="H18" s="151"/>
      <c r="I18" s="151"/>
      <c r="J18" s="151"/>
      <c r="K18" s="151"/>
      <c r="L18" s="151">
        <v>84189</v>
      </c>
      <c r="M18" s="151">
        <v>84189</v>
      </c>
    </row>
    <row r="19" spans="1:13" ht="12.75">
      <c r="A19" s="146">
        <v>32</v>
      </c>
      <c r="B19" s="147" t="s">
        <v>28</v>
      </c>
      <c r="C19" s="148">
        <f t="shared" si="1"/>
        <v>95500</v>
      </c>
      <c r="D19" s="148">
        <f aca="true" t="shared" si="8" ref="D19:M19">D20+D22</f>
        <v>0</v>
      </c>
      <c r="E19" s="148">
        <f t="shared" si="8"/>
        <v>95500</v>
      </c>
      <c r="F19" s="148">
        <f t="shared" si="8"/>
        <v>0</v>
      </c>
      <c r="G19" s="148">
        <f t="shared" si="8"/>
        <v>0</v>
      </c>
      <c r="H19" s="148">
        <f t="shared" si="8"/>
        <v>0</v>
      </c>
      <c r="I19" s="148">
        <f t="shared" si="8"/>
        <v>0</v>
      </c>
      <c r="J19" s="148">
        <f t="shared" si="8"/>
        <v>0</v>
      </c>
      <c r="K19" s="148"/>
      <c r="L19" s="148">
        <f t="shared" si="8"/>
        <v>95500</v>
      </c>
      <c r="M19" s="148">
        <f t="shared" si="8"/>
        <v>95500</v>
      </c>
    </row>
    <row r="20" spans="1:13" ht="12.75">
      <c r="A20" s="149">
        <v>321</v>
      </c>
      <c r="B20" s="150" t="s">
        <v>29</v>
      </c>
      <c r="C20" s="162">
        <f t="shared" si="1"/>
        <v>95500</v>
      </c>
      <c r="D20" s="162">
        <f aca="true" t="shared" si="9" ref="D20:M20">D21</f>
        <v>0</v>
      </c>
      <c r="E20" s="162">
        <f t="shared" si="9"/>
        <v>95500</v>
      </c>
      <c r="F20" s="162">
        <f t="shared" si="9"/>
        <v>0</v>
      </c>
      <c r="G20" s="162">
        <f t="shared" si="9"/>
        <v>0</v>
      </c>
      <c r="H20" s="162">
        <f t="shared" si="9"/>
        <v>0</v>
      </c>
      <c r="I20" s="162">
        <f t="shared" si="9"/>
        <v>0</v>
      </c>
      <c r="J20" s="162">
        <f t="shared" si="9"/>
        <v>0</v>
      </c>
      <c r="K20" s="162"/>
      <c r="L20" s="162">
        <f t="shared" si="9"/>
        <v>95500</v>
      </c>
      <c r="M20" s="162">
        <f t="shared" si="9"/>
        <v>95500</v>
      </c>
    </row>
    <row r="21" spans="1:13" ht="12.75" customHeight="1">
      <c r="A21" s="152">
        <v>3212</v>
      </c>
      <c r="B21" s="153" t="s">
        <v>48</v>
      </c>
      <c r="C21" s="151">
        <f t="shared" si="1"/>
        <v>95500</v>
      </c>
      <c r="D21" s="151">
        <v>0</v>
      </c>
      <c r="E21" s="151">
        <v>95500</v>
      </c>
      <c r="F21" s="151"/>
      <c r="G21" s="151"/>
      <c r="H21" s="151"/>
      <c r="I21" s="151"/>
      <c r="J21" s="151"/>
      <c r="K21" s="151"/>
      <c r="L21" s="151">
        <v>95500</v>
      </c>
      <c r="M21" s="151">
        <v>95500</v>
      </c>
    </row>
    <row r="22" spans="1:13" ht="24.75" customHeight="1">
      <c r="A22" s="149">
        <v>329</v>
      </c>
      <c r="B22" s="150" t="s">
        <v>32</v>
      </c>
      <c r="C22" s="151">
        <f t="shared" si="1"/>
        <v>0</v>
      </c>
      <c r="D22" s="162">
        <f>D23</f>
        <v>0</v>
      </c>
      <c r="E22" s="162">
        <f>E23</f>
        <v>0</v>
      </c>
      <c r="F22" s="162">
        <f aca="true" t="shared" si="10" ref="F22:M22">F23</f>
        <v>0</v>
      </c>
      <c r="G22" s="162">
        <f t="shared" si="10"/>
        <v>0</v>
      </c>
      <c r="H22" s="162">
        <f t="shared" si="10"/>
        <v>0</v>
      </c>
      <c r="I22" s="162">
        <f t="shared" si="10"/>
        <v>0</v>
      </c>
      <c r="J22" s="162">
        <f t="shared" si="10"/>
        <v>0</v>
      </c>
      <c r="K22" s="162"/>
      <c r="L22" s="162">
        <f t="shared" si="10"/>
        <v>0</v>
      </c>
      <c r="M22" s="162">
        <f t="shared" si="10"/>
        <v>0</v>
      </c>
    </row>
    <row r="23" spans="1:13" ht="12.75" customHeight="1">
      <c r="A23" s="152">
        <v>3299</v>
      </c>
      <c r="B23" s="153" t="s">
        <v>104</v>
      </c>
      <c r="C23" s="151">
        <f t="shared" si="1"/>
        <v>0</v>
      </c>
      <c r="D23" s="151">
        <v>0</v>
      </c>
      <c r="E23" s="151"/>
      <c r="F23" s="151"/>
      <c r="G23" s="151"/>
      <c r="H23" s="151"/>
      <c r="I23" s="151"/>
      <c r="J23" s="151"/>
      <c r="K23" s="151"/>
      <c r="L23" s="151"/>
      <c r="M23" s="151"/>
    </row>
    <row r="24" spans="1:13" ht="12.75">
      <c r="A24" s="152"/>
      <c r="B24" s="153"/>
      <c r="C24" s="151">
        <f t="shared" si="1"/>
        <v>0</v>
      </c>
      <c r="D24" s="151"/>
      <c r="E24" s="151"/>
      <c r="F24" s="151"/>
      <c r="G24" s="151"/>
      <c r="H24" s="151"/>
      <c r="I24" s="151"/>
      <c r="J24" s="151"/>
      <c r="K24" s="151"/>
      <c r="L24" s="151"/>
      <c r="M24" s="151"/>
    </row>
    <row r="25" spans="1:13" ht="26.25" customHeight="1">
      <c r="A25" s="210" t="s">
        <v>92</v>
      </c>
      <c r="B25" s="210"/>
      <c r="C25" s="163">
        <f>C26+C58+C66</f>
        <v>711191</v>
      </c>
      <c r="D25" s="163">
        <f>D26+D58+D66</f>
        <v>416625</v>
      </c>
      <c r="E25" s="163">
        <f aca="true" t="shared" si="11" ref="E25:K25">E26+E58</f>
        <v>0</v>
      </c>
      <c r="F25" s="163">
        <f t="shared" si="11"/>
        <v>16010</v>
      </c>
      <c r="G25" s="163">
        <f t="shared" si="11"/>
        <v>45000</v>
      </c>
      <c r="H25" s="163">
        <f t="shared" si="11"/>
        <v>233556</v>
      </c>
      <c r="I25" s="163">
        <f t="shared" si="11"/>
        <v>0</v>
      </c>
      <c r="J25" s="163">
        <f t="shared" si="11"/>
        <v>0</v>
      </c>
      <c r="K25" s="163">
        <f t="shared" si="11"/>
        <v>0</v>
      </c>
      <c r="L25" s="163">
        <f>L26+L58+L66</f>
        <v>711191</v>
      </c>
      <c r="M25" s="163">
        <f>M26+M58+M66</f>
        <v>711191</v>
      </c>
    </row>
    <row r="26" spans="1:13" ht="12.75">
      <c r="A26" s="212" t="s">
        <v>97</v>
      </c>
      <c r="B26" s="212"/>
      <c r="C26" s="142">
        <f aca="true" t="shared" si="12" ref="C26:C57">SUM(D26:K26)</f>
        <v>430340</v>
      </c>
      <c r="D26" s="142">
        <f aca="true" t="shared" si="13" ref="D26:M26">D27</f>
        <v>300300</v>
      </c>
      <c r="E26" s="142">
        <f t="shared" si="13"/>
        <v>0</v>
      </c>
      <c r="F26" s="142">
        <f t="shared" si="13"/>
        <v>16010</v>
      </c>
      <c r="G26" s="142">
        <f t="shared" si="13"/>
        <v>45000</v>
      </c>
      <c r="H26" s="142">
        <f t="shared" si="13"/>
        <v>69030</v>
      </c>
      <c r="I26" s="142">
        <f t="shared" si="13"/>
        <v>0</v>
      </c>
      <c r="J26" s="142">
        <f t="shared" si="13"/>
        <v>0</v>
      </c>
      <c r="K26" s="142"/>
      <c r="L26" s="142">
        <f t="shared" si="13"/>
        <v>430340</v>
      </c>
      <c r="M26" s="142">
        <f t="shared" si="13"/>
        <v>430340</v>
      </c>
    </row>
    <row r="27" spans="1:13" ht="12.75">
      <c r="A27" s="143">
        <v>3</v>
      </c>
      <c r="B27" s="144" t="s">
        <v>23</v>
      </c>
      <c r="C27" s="145">
        <f t="shared" si="12"/>
        <v>430340</v>
      </c>
      <c r="D27" s="145">
        <f aca="true" t="shared" si="14" ref="D27:J27">D28+D55</f>
        <v>300300</v>
      </c>
      <c r="E27" s="145">
        <f t="shared" si="14"/>
        <v>0</v>
      </c>
      <c r="F27" s="145">
        <f t="shared" si="14"/>
        <v>16010</v>
      </c>
      <c r="G27" s="145">
        <f t="shared" si="14"/>
        <v>45000</v>
      </c>
      <c r="H27" s="145">
        <f t="shared" si="14"/>
        <v>69030</v>
      </c>
      <c r="I27" s="145">
        <f t="shared" si="14"/>
        <v>0</v>
      </c>
      <c r="J27" s="145">
        <f t="shared" si="14"/>
        <v>0</v>
      </c>
      <c r="K27" s="145"/>
      <c r="L27" s="145">
        <f>L28+L55</f>
        <v>430340</v>
      </c>
      <c r="M27" s="145">
        <f>M28+M55</f>
        <v>430340</v>
      </c>
    </row>
    <row r="28" spans="1:13" s="12" customFormat="1" ht="12.75">
      <c r="A28" s="146">
        <v>32</v>
      </c>
      <c r="B28" s="147" t="s">
        <v>28</v>
      </c>
      <c r="C28" s="148">
        <f t="shared" si="12"/>
        <v>425240</v>
      </c>
      <c r="D28" s="148">
        <f aca="true" t="shared" si="15" ref="D28:J28">D29+D33+D38+D47+D49</f>
        <v>295200</v>
      </c>
      <c r="E28" s="148">
        <f t="shared" si="15"/>
        <v>0</v>
      </c>
      <c r="F28" s="148">
        <f t="shared" si="15"/>
        <v>16010</v>
      </c>
      <c r="G28" s="148">
        <f t="shared" si="15"/>
        <v>45000</v>
      </c>
      <c r="H28" s="148">
        <f t="shared" si="15"/>
        <v>69030</v>
      </c>
      <c r="I28" s="148">
        <f t="shared" si="15"/>
        <v>0</v>
      </c>
      <c r="J28" s="148">
        <f t="shared" si="15"/>
        <v>0</v>
      </c>
      <c r="K28" s="148"/>
      <c r="L28" s="148">
        <f>L29+L33+L38+L47+L49</f>
        <v>425240</v>
      </c>
      <c r="M28" s="148">
        <f>M29+M33+M38+M47+M49</f>
        <v>425240</v>
      </c>
    </row>
    <row r="29" spans="1:13" ht="12.75">
      <c r="A29" s="149">
        <v>321</v>
      </c>
      <c r="B29" s="150" t="s">
        <v>29</v>
      </c>
      <c r="C29" s="162">
        <f t="shared" si="12"/>
        <v>57000</v>
      </c>
      <c r="D29" s="162">
        <f aca="true" t="shared" si="16" ref="D29:M29">D30+D31+D32</f>
        <v>57000</v>
      </c>
      <c r="E29" s="162">
        <f t="shared" si="16"/>
        <v>0</v>
      </c>
      <c r="F29" s="162">
        <f t="shared" si="16"/>
        <v>0</v>
      </c>
      <c r="G29" s="162">
        <f t="shared" si="16"/>
        <v>0</v>
      </c>
      <c r="H29" s="162">
        <f t="shared" si="16"/>
        <v>0</v>
      </c>
      <c r="I29" s="162">
        <f t="shared" si="16"/>
        <v>0</v>
      </c>
      <c r="J29" s="162">
        <f t="shared" si="16"/>
        <v>0</v>
      </c>
      <c r="K29" s="162">
        <f t="shared" si="16"/>
        <v>0</v>
      </c>
      <c r="L29" s="162">
        <f t="shared" si="16"/>
        <v>57000</v>
      </c>
      <c r="M29" s="162">
        <f t="shared" si="16"/>
        <v>57000</v>
      </c>
    </row>
    <row r="30" spans="1:13" ht="12.75" customHeight="1">
      <c r="A30" s="152">
        <v>3211</v>
      </c>
      <c r="B30" s="153" t="s">
        <v>47</v>
      </c>
      <c r="C30" s="151">
        <f t="shared" si="12"/>
        <v>45000</v>
      </c>
      <c r="D30" s="151">
        <v>45000</v>
      </c>
      <c r="E30" s="151"/>
      <c r="F30" s="151"/>
      <c r="G30" s="151"/>
      <c r="H30" s="151"/>
      <c r="I30" s="151"/>
      <c r="J30" s="151"/>
      <c r="K30" s="151"/>
      <c r="L30" s="151">
        <v>45000</v>
      </c>
      <c r="M30" s="151">
        <v>45000</v>
      </c>
    </row>
    <row r="31" spans="1:13" ht="12.75" customHeight="1">
      <c r="A31" s="152">
        <v>3213</v>
      </c>
      <c r="B31" s="153" t="s">
        <v>49</v>
      </c>
      <c r="C31" s="151">
        <f t="shared" si="12"/>
        <v>12000</v>
      </c>
      <c r="D31" s="151">
        <v>12000</v>
      </c>
      <c r="E31" s="151"/>
      <c r="F31" s="151"/>
      <c r="G31" s="151"/>
      <c r="H31" s="151"/>
      <c r="I31" s="151"/>
      <c r="J31" s="151"/>
      <c r="K31" s="151"/>
      <c r="L31" s="151">
        <v>12000</v>
      </c>
      <c r="M31" s="151">
        <v>12000</v>
      </c>
    </row>
    <row r="32" spans="1:13" ht="12.75" customHeight="1">
      <c r="A32" s="152">
        <v>3214</v>
      </c>
      <c r="B32" s="153" t="s">
        <v>50</v>
      </c>
      <c r="C32" s="151">
        <f t="shared" si="12"/>
        <v>0</v>
      </c>
      <c r="D32" s="151"/>
      <c r="E32" s="151"/>
      <c r="F32" s="151"/>
      <c r="G32" s="151"/>
      <c r="H32" s="151"/>
      <c r="I32" s="151"/>
      <c r="J32" s="151"/>
      <c r="K32" s="151"/>
      <c r="L32" s="151">
        <v>0</v>
      </c>
      <c r="M32" s="151"/>
    </row>
    <row r="33" spans="1:13" ht="12.75">
      <c r="A33" s="149">
        <v>322</v>
      </c>
      <c r="B33" s="150" t="s">
        <v>30</v>
      </c>
      <c r="C33" s="162">
        <f t="shared" si="12"/>
        <v>195784</v>
      </c>
      <c r="D33" s="162">
        <f>SUM(D34:D37)</f>
        <v>136754</v>
      </c>
      <c r="E33" s="162">
        <f aca="true" t="shared" si="17" ref="E33:M33">SUM(E34:E37)</f>
        <v>0</v>
      </c>
      <c r="F33" s="162">
        <f t="shared" si="17"/>
        <v>0</v>
      </c>
      <c r="G33" s="162">
        <f t="shared" si="17"/>
        <v>0</v>
      </c>
      <c r="H33" s="162">
        <f t="shared" si="17"/>
        <v>59030</v>
      </c>
      <c r="I33" s="162">
        <f t="shared" si="17"/>
        <v>0</v>
      </c>
      <c r="J33" s="162">
        <f t="shared" si="17"/>
        <v>0</v>
      </c>
      <c r="K33" s="162">
        <f t="shared" si="17"/>
        <v>0</v>
      </c>
      <c r="L33" s="162">
        <f t="shared" si="17"/>
        <v>195784</v>
      </c>
      <c r="M33" s="162">
        <f t="shared" si="17"/>
        <v>195784</v>
      </c>
    </row>
    <row r="34" spans="1:13" ht="12.75" customHeight="1">
      <c r="A34" s="152">
        <v>3221</v>
      </c>
      <c r="B34" s="153" t="s">
        <v>51</v>
      </c>
      <c r="C34" s="151">
        <f t="shared" si="12"/>
        <v>35059</v>
      </c>
      <c r="D34" s="151">
        <v>34059</v>
      </c>
      <c r="E34" s="151"/>
      <c r="F34" s="151"/>
      <c r="G34" s="151"/>
      <c r="H34" s="151">
        <v>1000</v>
      </c>
      <c r="I34" s="151"/>
      <c r="J34" s="151"/>
      <c r="K34" s="151"/>
      <c r="L34" s="151">
        <v>35059</v>
      </c>
      <c r="M34" s="151">
        <v>35059</v>
      </c>
    </row>
    <row r="35" spans="1:13" ht="12.75" customHeight="1">
      <c r="A35" s="152">
        <v>3223</v>
      </c>
      <c r="B35" s="153" t="s">
        <v>53</v>
      </c>
      <c r="C35" s="151">
        <f t="shared" si="12"/>
        <v>95000</v>
      </c>
      <c r="D35" s="151">
        <v>95000</v>
      </c>
      <c r="E35" s="151"/>
      <c r="F35" s="151"/>
      <c r="G35" s="151"/>
      <c r="H35" s="151"/>
      <c r="I35" s="151"/>
      <c r="J35" s="151"/>
      <c r="K35" s="151"/>
      <c r="L35" s="151">
        <v>95000</v>
      </c>
      <c r="M35" s="151">
        <v>95000</v>
      </c>
    </row>
    <row r="36" spans="1:13" ht="12.75" customHeight="1">
      <c r="A36" s="152">
        <v>3225</v>
      </c>
      <c r="B36" s="153" t="s">
        <v>55</v>
      </c>
      <c r="C36" s="151">
        <f t="shared" si="12"/>
        <v>63030</v>
      </c>
      <c r="D36" s="151">
        <v>5000</v>
      </c>
      <c r="E36" s="151"/>
      <c r="F36" s="151"/>
      <c r="G36" s="151"/>
      <c r="H36" s="151">
        <v>58030</v>
      </c>
      <c r="I36" s="151"/>
      <c r="J36" s="151"/>
      <c r="K36" s="151"/>
      <c r="L36" s="151">
        <v>63030</v>
      </c>
      <c r="M36" s="151">
        <v>63030</v>
      </c>
    </row>
    <row r="37" spans="1:13" ht="12.75" customHeight="1">
      <c r="A37" s="152">
        <v>3227</v>
      </c>
      <c r="B37" s="153" t="s">
        <v>56</v>
      </c>
      <c r="C37" s="151">
        <f t="shared" si="12"/>
        <v>2695</v>
      </c>
      <c r="D37" s="151">
        <v>2695</v>
      </c>
      <c r="E37" s="151"/>
      <c r="F37" s="151"/>
      <c r="G37" s="151"/>
      <c r="H37" s="151"/>
      <c r="I37" s="151"/>
      <c r="J37" s="151"/>
      <c r="K37" s="151"/>
      <c r="L37" s="151">
        <v>2695</v>
      </c>
      <c r="M37" s="151">
        <v>2695</v>
      </c>
    </row>
    <row r="38" spans="1:13" ht="12.75">
      <c r="A38" s="149">
        <v>323</v>
      </c>
      <c r="B38" s="150" t="s">
        <v>31</v>
      </c>
      <c r="C38" s="162">
        <f t="shared" si="12"/>
        <v>147056</v>
      </c>
      <c r="D38" s="162">
        <f aca="true" t="shared" si="18" ref="D38:M38">SUM(D39:D46)</f>
        <v>84046</v>
      </c>
      <c r="E38" s="162">
        <f t="shared" si="18"/>
        <v>0</v>
      </c>
      <c r="F38" s="162">
        <f t="shared" si="18"/>
        <v>8010</v>
      </c>
      <c r="G38" s="162">
        <f t="shared" si="18"/>
        <v>45000</v>
      </c>
      <c r="H38" s="162">
        <f t="shared" si="18"/>
        <v>10000</v>
      </c>
      <c r="I38" s="162">
        <f t="shared" si="18"/>
        <v>0</v>
      </c>
      <c r="J38" s="162">
        <f t="shared" si="18"/>
        <v>0</v>
      </c>
      <c r="K38" s="162"/>
      <c r="L38" s="162">
        <f t="shared" si="18"/>
        <v>147056</v>
      </c>
      <c r="M38" s="162">
        <f t="shared" si="18"/>
        <v>147056</v>
      </c>
    </row>
    <row r="39" spans="1:13" ht="12.75" customHeight="1">
      <c r="A39" s="152">
        <v>3231</v>
      </c>
      <c r="B39" s="153" t="s">
        <v>57</v>
      </c>
      <c r="C39" s="151">
        <f t="shared" si="12"/>
        <v>70000</v>
      </c>
      <c r="D39" s="151">
        <v>15000</v>
      </c>
      <c r="E39" s="151"/>
      <c r="F39" s="151"/>
      <c r="G39" s="151">
        <v>45000</v>
      </c>
      <c r="H39" s="151">
        <v>10000</v>
      </c>
      <c r="I39" s="151"/>
      <c r="J39" s="151"/>
      <c r="K39" s="151"/>
      <c r="L39" s="151">
        <v>70000</v>
      </c>
      <c r="M39" s="151">
        <v>70000</v>
      </c>
    </row>
    <row r="40" spans="1:13" ht="12.75" customHeight="1">
      <c r="A40" s="152">
        <v>3233</v>
      </c>
      <c r="B40" s="153" t="s">
        <v>82</v>
      </c>
      <c r="C40" s="151">
        <f t="shared" si="12"/>
        <v>0</v>
      </c>
      <c r="D40" s="151">
        <v>0</v>
      </c>
      <c r="E40" s="151"/>
      <c r="F40" s="151"/>
      <c r="G40" s="151">
        <v>0</v>
      </c>
      <c r="H40" s="151"/>
      <c r="I40" s="151"/>
      <c r="J40" s="151"/>
      <c r="K40" s="151"/>
      <c r="L40" s="151"/>
      <c r="M40" s="151"/>
    </row>
    <row r="41" spans="1:13" ht="12.75" customHeight="1">
      <c r="A41" s="152">
        <v>3234</v>
      </c>
      <c r="B41" s="153" t="s">
        <v>59</v>
      </c>
      <c r="C41" s="151">
        <f t="shared" si="12"/>
        <v>34000</v>
      </c>
      <c r="D41" s="151">
        <v>34000</v>
      </c>
      <c r="E41" s="151"/>
      <c r="F41" s="151"/>
      <c r="G41" s="151"/>
      <c r="H41" s="151"/>
      <c r="I41" s="151"/>
      <c r="J41" s="151"/>
      <c r="K41" s="151"/>
      <c r="L41" s="151">
        <v>34000</v>
      </c>
      <c r="M41" s="151">
        <v>34000</v>
      </c>
    </row>
    <row r="42" spans="1:13" ht="12.75" customHeight="1">
      <c r="A42" s="152">
        <v>3235</v>
      </c>
      <c r="B42" s="153" t="s">
        <v>91</v>
      </c>
      <c r="C42" s="151">
        <f t="shared" si="12"/>
        <v>800</v>
      </c>
      <c r="D42" s="151">
        <v>800</v>
      </c>
      <c r="E42" s="151"/>
      <c r="F42" s="151"/>
      <c r="G42" s="151"/>
      <c r="H42" s="151"/>
      <c r="I42" s="151"/>
      <c r="J42" s="151"/>
      <c r="K42" s="151"/>
      <c r="L42" s="151">
        <v>800</v>
      </c>
      <c r="M42" s="151">
        <v>800</v>
      </c>
    </row>
    <row r="43" spans="1:13" ht="12.75" customHeight="1">
      <c r="A43" s="152">
        <v>3236</v>
      </c>
      <c r="B43" s="153" t="s">
        <v>60</v>
      </c>
      <c r="C43" s="151">
        <f t="shared" si="12"/>
        <v>9000</v>
      </c>
      <c r="D43" s="151">
        <v>9000</v>
      </c>
      <c r="E43" s="151"/>
      <c r="F43" s="151"/>
      <c r="G43" s="151"/>
      <c r="H43" s="151"/>
      <c r="I43" s="151"/>
      <c r="J43" s="151"/>
      <c r="K43" s="151"/>
      <c r="L43" s="151">
        <v>9000</v>
      </c>
      <c r="M43" s="151">
        <v>9000</v>
      </c>
    </row>
    <row r="44" spans="1:13" ht="12.75" customHeight="1">
      <c r="A44" s="152">
        <v>3237</v>
      </c>
      <c r="B44" s="153" t="s">
        <v>61</v>
      </c>
      <c r="C44" s="151">
        <f t="shared" si="12"/>
        <v>7246</v>
      </c>
      <c r="D44" s="151">
        <v>7246</v>
      </c>
      <c r="E44" s="151"/>
      <c r="F44" s="151"/>
      <c r="G44" s="151"/>
      <c r="H44" s="151"/>
      <c r="I44" s="151"/>
      <c r="J44" s="151"/>
      <c r="K44" s="151"/>
      <c r="L44" s="151">
        <v>7246</v>
      </c>
      <c r="M44" s="151">
        <v>7246</v>
      </c>
    </row>
    <row r="45" spans="1:13" ht="11.25" customHeight="1">
      <c r="A45" s="152">
        <v>3238</v>
      </c>
      <c r="B45" s="153" t="s">
        <v>62</v>
      </c>
      <c r="C45" s="151">
        <f t="shared" si="12"/>
        <v>15000</v>
      </c>
      <c r="D45" s="151">
        <v>15000</v>
      </c>
      <c r="E45" s="151"/>
      <c r="F45" s="151"/>
      <c r="G45" s="151"/>
      <c r="H45" s="151"/>
      <c r="I45" s="151"/>
      <c r="J45" s="151"/>
      <c r="K45" s="151"/>
      <c r="L45" s="151">
        <v>15000</v>
      </c>
      <c r="M45" s="151">
        <v>15000</v>
      </c>
    </row>
    <row r="46" spans="1:13" ht="12.75" customHeight="1">
      <c r="A46" s="152">
        <v>3239</v>
      </c>
      <c r="B46" s="153" t="s">
        <v>63</v>
      </c>
      <c r="C46" s="151">
        <f t="shared" si="12"/>
        <v>11010</v>
      </c>
      <c r="D46" s="151">
        <v>3000</v>
      </c>
      <c r="E46" s="151"/>
      <c r="F46" s="151">
        <v>8010</v>
      </c>
      <c r="G46" s="151"/>
      <c r="H46" s="151"/>
      <c r="I46" s="151"/>
      <c r="J46" s="151"/>
      <c r="K46" s="151"/>
      <c r="L46" s="151">
        <v>11010</v>
      </c>
      <c r="M46" s="151">
        <v>11010</v>
      </c>
    </row>
    <row r="47" spans="1:13" ht="25.5">
      <c r="A47" s="149">
        <v>324</v>
      </c>
      <c r="B47" s="150" t="s">
        <v>64</v>
      </c>
      <c r="C47" s="162">
        <f t="shared" si="12"/>
        <v>0</v>
      </c>
      <c r="D47" s="162">
        <f aca="true" t="shared" si="19" ref="D47:M47">D48</f>
        <v>0</v>
      </c>
      <c r="E47" s="162">
        <f t="shared" si="19"/>
        <v>0</v>
      </c>
      <c r="F47" s="162">
        <f t="shared" si="19"/>
        <v>0</v>
      </c>
      <c r="G47" s="162">
        <f t="shared" si="19"/>
        <v>0</v>
      </c>
      <c r="H47" s="162">
        <f t="shared" si="19"/>
        <v>0</v>
      </c>
      <c r="I47" s="162">
        <f t="shared" si="19"/>
        <v>0</v>
      </c>
      <c r="J47" s="162">
        <f t="shared" si="19"/>
        <v>0</v>
      </c>
      <c r="K47" s="162">
        <f t="shared" si="19"/>
        <v>0</v>
      </c>
      <c r="L47" s="162">
        <f t="shared" si="19"/>
        <v>0</v>
      </c>
      <c r="M47" s="162">
        <f t="shared" si="19"/>
        <v>0</v>
      </c>
    </row>
    <row r="48" spans="1:13" ht="25.5" customHeight="1">
      <c r="A48" s="152">
        <v>3241</v>
      </c>
      <c r="B48" s="153" t="s">
        <v>65</v>
      </c>
      <c r="C48" s="151">
        <f t="shared" si="12"/>
        <v>0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</row>
    <row r="49" spans="1:13" ht="26.25" customHeight="1">
      <c r="A49" s="149">
        <v>329</v>
      </c>
      <c r="B49" s="150" t="s">
        <v>32</v>
      </c>
      <c r="C49" s="162">
        <f t="shared" si="12"/>
        <v>25400</v>
      </c>
      <c r="D49" s="162">
        <f aca="true" t="shared" si="20" ref="D49:M49">SUM(D50:D54)</f>
        <v>17400</v>
      </c>
      <c r="E49" s="162">
        <f t="shared" si="20"/>
        <v>0</v>
      </c>
      <c r="F49" s="162">
        <f t="shared" si="20"/>
        <v>8000</v>
      </c>
      <c r="G49" s="162">
        <f t="shared" si="20"/>
        <v>0</v>
      </c>
      <c r="H49" s="162">
        <f t="shared" si="20"/>
        <v>0</v>
      </c>
      <c r="I49" s="162">
        <f t="shared" si="20"/>
        <v>0</v>
      </c>
      <c r="J49" s="162">
        <f t="shared" si="20"/>
        <v>0</v>
      </c>
      <c r="K49" s="162">
        <f t="shared" si="20"/>
        <v>0</v>
      </c>
      <c r="L49" s="162">
        <f t="shared" si="20"/>
        <v>25400</v>
      </c>
      <c r="M49" s="162">
        <f t="shared" si="20"/>
        <v>25400</v>
      </c>
    </row>
    <row r="50" spans="1:13" ht="12.75" customHeight="1">
      <c r="A50" s="152">
        <v>3292</v>
      </c>
      <c r="B50" s="153" t="s">
        <v>66</v>
      </c>
      <c r="C50" s="151">
        <f t="shared" si="12"/>
        <v>0</v>
      </c>
      <c r="D50" s="151"/>
      <c r="E50" s="151"/>
      <c r="F50" s="151"/>
      <c r="G50" s="151"/>
      <c r="H50" s="151"/>
      <c r="I50" s="151"/>
      <c r="J50" s="151"/>
      <c r="K50" s="151"/>
      <c r="L50" s="151"/>
      <c r="M50" s="151"/>
    </row>
    <row r="51" spans="1:13" ht="12.75" customHeight="1">
      <c r="A51" s="152">
        <v>3293</v>
      </c>
      <c r="B51" s="153" t="s">
        <v>67</v>
      </c>
      <c r="C51" s="151">
        <f t="shared" si="12"/>
        <v>9000</v>
      </c>
      <c r="D51" s="151">
        <v>1000</v>
      </c>
      <c r="E51" s="151"/>
      <c r="F51" s="151">
        <v>8000</v>
      </c>
      <c r="G51" s="151"/>
      <c r="H51" s="151"/>
      <c r="I51" s="151"/>
      <c r="J51" s="151"/>
      <c r="K51" s="151"/>
      <c r="L51" s="151">
        <v>9000</v>
      </c>
      <c r="M51" s="151">
        <v>9000</v>
      </c>
    </row>
    <row r="52" spans="1:13" ht="12.75" customHeight="1">
      <c r="A52" s="152">
        <v>3294</v>
      </c>
      <c r="B52" s="153" t="s">
        <v>68</v>
      </c>
      <c r="C52" s="151">
        <f t="shared" si="12"/>
        <v>900</v>
      </c>
      <c r="D52" s="151">
        <v>900</v>
      </c>
      <c r="E52" s="151"/>
      <c r="F52" s="151"/>
      <c r="G52" s="151"/>
      <c r="H52" s="151"/>
      <c r="I52" s="151"/>
      <c r="J52" s="151"/>
      <c r="K52" s="151"/>
      <c r="L52" s="151">
        <v>900</v>
      </c>
      <c r="M52" s="151">
        <v>900</v>
      </c>
    </row>
    <row r="53" spans="1:13" ht="12.75" customHeight="1">
      <c r="A53" s="152">
        <v>3295</v>
      </c>
      <c r="B53" s="153" t="s">
        <v>69</v>
      </c>
      <c r="C53" s="151">
        <f t="shared" si="12"/>
        <v>14500</v>
      </c>
      <c r="D53" s="151">
        <v>14500</v>
      </c>
      <c r="E53" s="151"/>
      <c r="F53" s="151"/>
      <c r="G53" s="151"/>
      <c r="H53" s="151"/>
      <c r="I53" s="151"/>
      <c r="J53" s="151"/>
      <c r="K53" s="151"/>
      <c r="L53" s="151">
        <v>14500</v>
      </c>
      <c r="M53" s="151">
        <v>14500</v>
      </c>
    </row>
    <row r="54" spans="1:13" ht="12.75" customHeight="1">
      <c r="A54" s="152">
        <v>3299</v>
      </c>
      <c r="B54" s="153" t="s">
        <v>32</v>
      </c>
      <c r="C54" s="151">
        <f t="shared" si="12"/>
        <v>1000</v>
      </c>
      <c r="D54" s="151">
        <v>1000</v>
      </c>
      <c r="E54" s="151"/>
      <c r="F54" s="151"/>
      <c r="G54" s="151"/>
      <c r="H54" s="151"/>
      <c r="I54" s="151"/>
      <c r="J54" s="151"/>
      <c r="K54" s="151"/>
      <c r="L54" s="151">
        <v>1000</v>
      </c>
      <c r="M54" s="151">
        <v>1000</v>
      </c>
    </row>
    <row r="55" spans="1:13" s="12" customFormat="1" ht="12.75">
      <c r="A55" s="146">
        <v>34</v>
      </c>
      <c r="B55" s="147" t="s">
        <v>33</v>
      </c>
      <c r="C55" s="148">
        <f t="shared" si="12"/>
        <v>5100</v>
      </c>
      <c r="D55" s="148">
        <f aca="true" t="shared" si="21" ref="D55:M55">D56</f>
        <v>5100</v>
      </c>
      <c r="E55" s="148">
        <f t="shared" si="21"/>
        <v>0</v>
      </c>
      <c r="F55" s="148">
        <f t="shared" si="21"/>
        <v>0</v>
      </c>
      <c r="G55" s="148">
        <f t="shared" si="21"/>
        <v>0</v>
      </c>
      <c r="H55" s="148">
        <f t="shared" si="21"/>
        <v>0</v>
      </c>
      <c r="I55" s="148">
        <f t="shared" si="21"/>
        <v>0</v>
      </c>
      <c r="J55" s="148">
        <f t="shared" si="21"/>
        <v>0</v>
      </c>
      <c r="K55" s="148">
        <f t="shared" si="21"/>
        <v>0</v>
      </c>
      <c r="L55" s="148">
        <f t="shared" si="21"/>
        <v>5100</v>
      </c>
      <c r="M55" s="148">
        <f t="shared" si="21"/>
        <v>5100</v>
      </c>
    </row>
    <row r="56" spans="1:13" ht="12.75" customHeight="1">
      <c r="A56" s="149">
        <v>343</v>
      </c>
      <c r="B56" s="150" t="s">
        <v>34</v>
      </c>
      <c r="C56" s="162">
        <f t="shared" si="12"/>
        <v>5100</v>
      </c>
      <c r="D56" s="162">
        <f aca="true" t="shared" si="22" ref="D56:M56">D57</f>
        <v>5100</v>
      </c>
      <c r="E56" s="162">
        <f t="shared" si="22"/>
        <v>0</v>
      </c>
      <c r="F56" s="162">
        <f t="shared" si="22"/>
        <v>0</v>
      </c>
      <c r="G56" s="162">
        <f t="shared" si="22"/>
        <v>0</v>
      </c>
      <c r="H56" s="162">
        <f t="shared" si="22"/>
        <v>0</v>
      </c>
      <c r="I56" s="162">
        <f t="shared" si="22"/>
        <v>0</v>
      </c>
      <c r="J56" s="162">
        <f t="shared" si="22"/>
        <v>0</v>
      </c>
      <c r="K56" s="162">
        <f t="shared" si="22"/>
        <v>0</v>
      </c>
      <c r="L56" s="162">
        <f t="shared" si="22"/>
        <v>5100</v>
      </c>
      <c r="M56" s="162">
        <f t="shared" si="22"/>
        <v>5100</v>
      </c>
    </row>
    <row r="57" spans="1:13" ht="12.75" customHeight="1">
      <c r="A57" s="152">
        <v>3431</v>
      </c>
      <c r="B57" s="153" t="s">
        <v>70</v>
      </c>
      <c r="C57" s="151">
        <f t="shared" si="12"/>
        <v>5100</v>
      </c>
      <c r="D57" s="151">
        <v>5100</v>
      </c>
      <c r="E57" s="151"/>
      <c r="F57" s="151"/>
      <c r="G57" s="151"/>
      <c r="H57" s="151"/>
      <c r="I57" s="151"/>
      <c r="J57" s="151"/>
      <c r="K57" s="151"/>
      <c r="L57" s="151">
        <v>5100</v>
      </c>
      <c r="M57" s="151">
        <v>5100</v>
      </c>
    </row>
    <row r="58" spans="1:13" s="12" customFormat="1" ht="12.75">
      <c r="A58" s="140" t="s">
        <v>98</v>
      </c>
      <c r="B58" s="141"/>
      <c r="C58" s="142">
        <f>SUM(D58:K58)</f>
        <v>223851</v>
      </c>
      <c r="D58" s="142">
        <f>D59</f>
        <v>59325</v>
      </c>
      <c r="E58" s="142">
        <f aca="true" t="shared" si="23" ref="E58:M59">E59</f>
        <v>0</v>
      </c>
      <c r="F58" s="142">
        <f t="shared" si="23"/>
        <v>0</v>
      </c>
      <c r="G58" s="142">
        <f t="shared" si="23"/>
        <v>0</v>
      </c>
      <c r="H58" s="142">
        <f t="shared" si="23"/>
        <v>164526</v>
      </c>
      <c r="I58" s="142">
        <f t="shared" si="23"/>
        <v>0</v>
      </c>
      <c r="J58" s="142">
        <f t="shared" si="23"/>
        <v>0</v>
      </c>
      <c r="K58" s="142">
        <f t="shared" si="23"/>
        <v>0</v>
      </c>
      <c r="L58" s="142">
        <f t="shared" si="23"/>
        <v>223851</v>
      </c>
      <c r="M58" s="142">
        <f t="shared" si="23"/>
        <v>223851</v>
      </c>
    </row>
    <row r="59" spans="1:13" s="12" customFormat="1" ht="12.75">
      <c r="A59" s="143">
        <v>3</v>
      </c>
      <c r="B59" s="144" t="s">
        <v>23</v>
      </c>
      <c r="C59" s="145">
        <f aca="true" t="shared" si="24" ref="C59:C65">SUM(D59:K59)</f>
        <v>223851</v>
      </c>
      <c r="D59" s="145">
        <f>D60</f>
        <v>59325</v>
      </c>
      <c r="E59" s="145">
        <f t="shared" si="23"/>
        <v>0</v>
      </c>
      <c r="F59" s="145">
        <f t="shared" si="23"/>
        <v>0</v>
      </c>
      <c r="G59" s="145">
        <f t="shared" si="23"/>
        <v>0</v>
      </c>
      <c r="H59" s="145">
        <f t="shared" si="23"/>
        <v>164526</v>
      </c>
      <c r="I59" s="145">
        <f t="shared" si="23"/>
        <v>0</v>
      </c>
      <c r="J59" s="145">
        <f t="shared" si="23"/>
        <v>0</v>
      </c>
      <c r="K59" s="145">
        <f t="shared" si="23"/>
        <v>0</v>
      </c>
      <c r="L59" s="145">
        <f t="shared" si="23"/>
        <v>223851</v>
      </c>
      <c r="M59" s="145">
        <f t="shared" si="23"/>
        <v>223851</v>
      </c>
    </row>
    <row r="60" spans="1:13" s="12" customFormat="1" ht="12.75">
      <c r="A60" s="146">
        <v>32</v>
      </c>
      <c r="B60" s="147" t="s">
        <v>28</v>
      </c>
      <c r="C60" s="148">
        <f t="shared" si="24"/>
        <v>223851</v>
      </c>
      <c r="D60" s="148">
        <f>D61+D63</f>
        <v>59325</v>
      </c>
      <c r="E60" s="148">
        <f aca="true" t="shared" si="25" ref="E60:M60">E61+E63</f>
        <v>0</v>
      </c>
      <c r="F60" s="148">
        <f t="shared" si="25"/>
        <v>0</v>
      </c>
      <c r="G60" s="148">
        <f t="shared" si="25"/>
        <v>0</v>
      </c>
      <c r="H60" s="148">
        <f t="shared" si="25"/>
        <v>164526</v>
      </c>
      <c r="I60" s="148">
        <f t="shared" si="25"/>
        <v>0</v>
      </c>
      <c r="J60" s="148">
        <f t="shared" si="25"/>
        <v>0</v>
      </c>
      <c r="K60" s="148">
        <f t="shared" si="25"/>
        <v>0</v>
      </c>
      <c r="L60" s="148">
        <f t="shared" si="25"/>
        <v>223851</v>
      </c>
      <c r="M60" s="148">
        <f t="shared" si="25"/>
        <v>223851</v>
      </c>
    </row>
    <row r="61" spans="1:13" s="12" customFormat="1" ht="12.75" customHeight="1">
      <c r="A61" s="149">
        <v>322</v>
      </c>
      <c r="B61" s="150" t="s">
        <v>30</v>
      </c>
      <c r="C61" s="162">
        <f t="shared" si="24"/>
        <v>68325</v>
      </c>
      <c r="D61" s="162">
        <f>D62</f>
        <v>19825</v>
      </c>
      <c r="E61" s="162">
        <f aca="true" t="shared" si="26" ref="E61:M61">E62</f>
        <v>0</v>
      </c>
      <c r="F61" s="162">
        <f t="shared" si="26"/>
        <v>0</v>
      </c>
      <c r="G61" s="162">
        <f t="shared" si="26"/>
        <v>0</v>
      </c>
      <c r="H61" s="162">
        <f t="shared" si="26"/>
        <v>48500</v>
      </c>
      <c r="I61" s="162">
        <f t="shared" si="26"/>
        <v>0</v>
      </c>
      <c r="J61" s="162">
        <f t="shared" si="26"/>
        <v>0</v>
      </c>
      <c r="K61" s="162">
        <f t="shared" si="26"/>
        <v>0</v>
      </c>
      <c r="L61" s="162">
        <f t="shared" si="26"/>
        <v>68325</v>
      </c>
      <c r="M61" s="162">
        <f t="shared" si="26"/>
        <v>68325</v>
      </c>
    </row>
    <row r="62" spans="1:13" ht="12.75" customHeight="1">
      <c r="A62" s="152">
        <v>3224</v>
      </c>
      <c r="B62" s="153" t="s">
        <v>54</v>
      </c>
      <c r="C62" s="151">
        <f>SUM(D62:K62)</f>
        <v>68325</v>
      </c>
      <c r="D62" s="151">
        <v>19825</v>
      </c>
      <c r="E62" s="151"/>
      <c r="F62" s="151"/>
      <c r="G62" s="151"/>
      <c r="H62" s="151">
        <v>48500</v>
      </c>
      <c r="I62" s="151"/>
      <c r="J62" s="151"/>
      <c r="K62" s="151"/>
      <c r="L62" s="151">
        <v>68325</v>
      </c>
      <c r="M62" s="151">
        <v>68325</v>
      </c>
    </row>
    <row r="63" spans="1:13" s="12" customFormat="1" ht="12.75" customHeight="1">
      <c r="A63" s="149">
        <v>323</v>
      </c>
      <c r="B63" s="150" t="s">
        <v>31</v>
      </c>
      <c r="C63" s="162">
        <f t="shared" si="24"/>
        <v>155526</v>
      </c>
      <c r="D63" s="162">
        <f>D64+D65</f>
        <v>39500</v>
      </c>
      <c r="E63" s="162">
        <f aca="true" t="shared" si="27" ref="E63:M63">E64+E65</f>
        <v>0</v>
      </c>
      <c r="F63" s="162">
        <f t="shared" si="27"/>
        <v>0</v>
      </c>
      <c r="G63" s="162">
        <f t="shared" si="27"/>
        <v>0</v>
      </c>
      <c r="H63" s="162">
        <f t="shared" si="27"/>
        <v>116026</v>
      </c>
      <c r="I63" s="162">
        <f t="shared" si="27"/>
        <v>0</v>
      </c>
      <c r="J63" s="162">
        <f t="shared" si="27"/>
        <v>0</v>
      </c>
      <c r="K63" s="162">
        <f t="shared" si="27"/>
        <v>0</v>
      </c>
      <c r="L63" s="162">
        <f t="shared" si="27"/>
        <v>155526</v>
      </c>
      <c r="M63" s="162">
        <f t="shared" si="27"/>
        <v>155526</v>
      </c>
    </row>
    <row r="64" spans="1:13" ht="12.75" customHeight="1">
      <c r="A64" s="152">
        <v>3232</v>
      </c>
      <c r="B64" s="153" t="s">
        <v>58</v>
      </c>
      <c r="C64" s="151">
        <f t="shared" si="24"/>
        <v>155526</v>
      </c>
      <c r="D64" s="151">
        <v>39500</v>
      </c>
      <c r="E64" s="151"/>
      <c r="F64" s="151"/>
      <c r="G64" s="151"/>
      <c r="H64" s="151">
        <v>116026</v>
      </c>
      <c r="I64" s="151"/>
      <c r="J64" s="151"/>
      <c r="K64" s="151"/>
      <c r="L64" s="151">
        <v>155526</v>
      </c>
      <c r="M64" s="151">
        <v>155526</v>
      </c>
    </row>
    <row r="65" spans="1:13" ht="12.75" customHeight="1">
      <c r="A65" s="152">
        <v>3237</v>
      </c>
      <c r="B65" s="153" t="s">
        <v>61</v>
      </c>
      <c r="C65" s="151">
        <f t="shared" si="24"/>
        <v>0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</row>
    <row r="66" spans="1:13" s="12" customFormat="1" ht="12.75">
      <c r="A66" s="179" t="s">
        <v>124</v>
      </c>
      <c r="B66" s="180"/>
      <c r="C66" s="142">
        <f>SUM(D66:K66)</f>
        <v>57000</v>
      </c>
      <c r="D66" s="142">
        <f>D67</f>
        <v>57000</v>
      </c>
      <c r="E66" s="142">
        <f aca="true" t="shared" si="28" ref="E66:M67">E67</f>
        <v>0</v>
      </c>
      <c r="F66" s="142">
        <f t="shared" si="28"/>
        <v>0</v>
      </c>
      <c r="G66" s="142">
        <f t="shared" si="28"/>
        <v>0</v>
      </c>
      <c r="H66" s="142">
        <f t="shared" si="28"/>
        <v>0</v>
      </c>
      <c r="I66" s="142">
        <f t="shared" si="28"/>
        <v>0</v>
      </c>
      <c r="J66" s="142">
        <f t="shared" si="28"/>
        <v>0</v>
      </c>
      <c r="K66" s="142">
        <f t="shared" si="28"/>
        <v>0</v>
      </c>
      <c r="L66" s="142">
        <f t="shared" si="28"/>
        <v>57000</v>
      </c>
      <c r="M66" s="142">
        <f t="shared" si="28"/>
        <v>57000</v>
      </c>
    </row>
    <row r="67" spans="1:13" s="12" customFormat="1" ht="12.75">
      <c r="A67" s="143">
        <v>3</v>
      </c>
      <c r="B67" s="144" t="s">
        <v>23</v>
      </c>
      <c r="C67" s="145">
        <f>SUM(D67:K67)</f>
        <v>57000</v>
      </c>
      <c r="D67" s="145">
        <f>D68</f>
        <v>57000</v>
      </c>
      <c r="E67" s="145">
        <f t="shared" si="28"/>
        <v>0</v>
      </c>
      <c r="F67" s="145">
        <f t="shared" si="28"/>
        <v>0</v>
      </c>
      <c r="G67" s="145">
        <f t="shared" si="28"/>
        <v>0</v>
      </c>
      <c r="H67" s="145">
        <f t="shared" si="28"/>
        <v>0</v>
      </c>
      <c r="I67" s="145">
        <f t="shared" si="28"/>
        <v>0</v>
      </c>
      <c r="J67" s="145">
        <f t="shared" si="28"/>
        <v>0</v>
      </c>
      <c r="K67" s="145">
        <f t="shared" si="28"/>
        <v>0</v>
      </c>
      <c r="L67" s="145">
        <f t="shared" si="28"/>
        <v>57000</v>
      </c>
      <c r="M67" s="145">
        <f t="shared" si="28"/>
        <v>57000</v>
      </c>
    </row>
    <row r="68" spans="1:13" s="12" customFormat="1" ht="12.75">
      <c r="A68" s="146">
        <v>32</v>
      </c>
      <c r="B68" s="147" t="s">
        <v>28</v>
      </c>
      <c r="C68" s="148">
        <f>SUM(D68:K68)</f>
        <v>57000</v>
      </c>
      <c r="D68" s="148">
        <f>D69+D71</f>
        <v>57000</v>
      </c>
      <c r="E68" s="148">
        <f aca="true" t="shared" si="29" ref="E68:M68">E69+E71</f>
        <v>0</v>
      </c>
      <c r="F68" s="148">
        <f t="shared" si="29"/>
        <v>0</v>
      </c>
      <c r="G68" s="148">
        <f t="shared" si="29"/>
        <v>0</v>
      </c>
      <c r="H68" s="148">
        <f t="shared" si="29"/>
        <v>0</v>
      </c>
      <c r="I68" s="148">
        <f t="shared" si="29"/>
        <v>0</v>
      </c>
      <c r="J68" s="148">
        <f t="shared" si="29"/>
        <v>0</v>
      </c>
      <c r="K68" s="148">
        <f t="shared" si="29"/>
        <v>0</v>
      </c>
      <c r="L68" s="148">
        <f t="shared" si="29"/>
        <v>57000</v>
      </c>
      <c r="M68" s="148">
        <f t="shared" si="29"/>
        <v>57000</v>
      </c>
    </row>
    <row r="69" spans="1:13" s="12" customFormat="1" ht="12.75" customHeight="1">
      <c r="A69" s="149">
        <v>322</v>
      </c>
      <c r="B69" s="150" t="s">
        <v>30</v>
      </c>
      <c r="C69" s="162">
        <f>SUM(D69:K69)</f>
        <v>57000</v>
      </c>
      <c r="D69" s="162">
        <f>D70</f>
        <v>57000</v>
      </c>
      <c r="E69" s="162">
        <f aca="true" t="shared" si="30" ref="E69:M69">E70</f>
        <v>0</v>
      </c>
      <c r="F69" s="162">
        <f t="shared" si="30"/>
        <v>0</v>
      </c>
      <c r="G69" s="162">
        <f t="shared" si="30"/>
        <v>0</v>
      </c>
      <c r="H69" s="162">
        <f t="shared" si="30"/>
        <v>0</v>
      </c>
      <c r="I69" s="162">
        <f t="shared" si="30"/>
        <v>0</v>
      </c>
      <c r="J69" s="162">
        <f t="shared" si="30"/>
        <v>0</v>
      </c>
      <c r="K69" s="162">
        <f t="shared" si="30"/>
        <v>0</v>
      </c>
      <c r="L69" s="162">
        <f t="shared" si="30"/>
        <v>57000</v>
      </c>
      <c r="M69" s="162">
        <f t="shared" si="30"/>
        <v>57000</v>
      </c>
    </row>
    <row r="70" spans="1:13" ht="12.75" customHeight="1">
      <c r="A70" s="152">
        <v>3223</v>
      </c>
      <c r="B70" s="153" t="s">
        <v>125</v>
      </c>
      <c r="C70" s="151">
        <f>SUM(D70:K70)</f>
        <v>57000</v>
      </c>
      <c r="D70" s="151">
        <v>57000</v>
      </c>
      <c r="E70" s="151"/>
      <c r="F70" s="151"/>
      <c r="G70" s="151"/>
      <c r="H70" s="151"/>
      <c r="I70" s="151"/>
      <c r="J70" s="151"/>
      <c r="K70" s="151"/>
      <c r="L70" s="151">
        <v>57000</v>
      </c>
      <c r="M70" s="151">
        <v>57000</v>
      </c>
    </row>
    <row r="71" spans="1:13" ht="26.25" customHeight="1">
      <c r="A71" s="210" t="s">
        <v>88</v>
      </c>
      <c r="B71" s="210"/>
      <c r="C71" s="157">
        <f aca="true" t="shared" si="31" ref="C71:C76">SUM(D71:K71)</f>
        <v>0</v>
      </c>
      <c r="D71" s="157">
        <f aca="true" t="shared" si="32" ref="D71:M71">D72</f>
        <v>0</v>
      </c>
      <c r="E71" s="157">
        <f t="shared" si="32"/>
        <v>0</v>
      </c>
      <c r="F71" s="157">
        <f t="shared" si="32"/>
        <v>0</v>
      </c>
      <c r="G71" s="157">
        <f t="shared" si="32"/>
        <v>0</v>
      </c>
      <c r="H71" s="157">
        <f t="shared" si="32"/>
        <v>0</v>
      </c>
      <c r="I71" s="157">
        <f t="shared" si="32"/>
        <v>0</v>
      </c>
      <c r="J71" s="157">
        <f t="shared" si="32"/>
        <v>0</v>
      </c>
      <c r="K71" s="157">
        <f t="shared" si="32"/>
        <v>0</v>
      </c>
      <c r="L71" s="157">
        <f t="shared" si="32"/>
        <v>0</v>
      </c>
      <c r="M71" s="157">
        <f t="shared" si="32"/>
        <v>0</v>
      </c>
    </row>
    <row r="72" spans="1:13" ht="26.25" customHeight="1">
      <c r="A72" s="221"/>
      <c r="B72" s="221"/>
      <c r="C72" s="159">
        <f t="shared" si="31"/>
        <v>0</v>
      </c>
      <c r="D72" s="159">
        <f>'PLAN RASHODA I IZDATAKA'!D73</f>
        <v>0</v>
      </c>
      <c r="E72" s="159">
        <f>'PLAN RASHODA I IZDATAKA'!E73</f>
        <v>0</v>
      </c>
      <c r="F72" s="159">
        <f>'PLAN RASHODA I IZDATAKA'!F73</f>
        <v>0</v>
      </c>
      <c r="G72" s="159">
        <f>'PLAN RASHODA I IZDATAKA'!G73</f>
        <v>0</v>
      </c>
      <c r="H72" s="159">
        <f>'PLAN RASHODA I IZDATAKA'!H73</f>
        <v>0</v>
      </c>
      <c r="I72" s="159">
        <f>'PLAN RASHODA I IZDATAKA'!I73</f>
        <v>0</v>
      </c>
      <c r="J72" s="159">
        <f>'PLAN RASHODA I IZDATAKA'!J73</f>
        <v>0</v>
      </c>
      <c r="K72" s="159">
        <f>'PLAN RASHODA I IZDATAKA'!K73</f>
        <v>0</v>
      </c>
      <c r="L72" s="159">
        <f>'PLAN RASHODA I IZDATAKA'!L73</f>
        <v>0</v>
      </c>
      <c r="M72" s="159">
        <f>'PLAN RASHODA I IZDATAKA'!M73</f>
        <v>0</v>
      </c>
    </row>
    <row r="73" spans="1:13" ht="25.5">
      <c r="A73" s="143">
        <v>4</v>
      </c>
      <c r="B73" s="160" t="s">
        <v>36</v>
      </c>
      <c r="C73" s="161">
        <f t="shared" si="31"/>
        <v>0</v>
      </c>
      <c r="D73" s="161">
        <f aca="true" t="shared" si="33" ref="D73:M73">D74</f>
        <v>0</v>
      </c>
      <c r="E73" s="161">
        <f t="shared" si="33"/>
        <v>0</v>
      </c>
      <c r="F73" s="161">
        <f t="shared" si="33"/>
        <v>0</v>
      </c>
      <c r="G73" s="161">
        <f t="shared" si="33"/>
        <v>0</v>
      </c>
      <c r="H73" s="161">
        <f t="shared" si="33"/>
        <v>0</v>
      </c>
      <c r="I73" s="161">
        <f t="shared" si="33"/>
        <v>0</v>
      </c>
      <c r="J73" s="161">
        <f t="shared" si="33"/>
        <v>0</v>
      </c>
      <c r="K73" s="161">
        <f t="shared" si="33"/>
        <v>0</v>
      </c>
      <c r="L73" s="161">
        <f t="shared" si="33"/>
        <v>0</v>
      </c>
      <c r="M73" s="161">
        <f t="shared" si="33"/>
        <v>0</v>
      </c>
    </row>
    <row r="74" spans="1:13" ht="25.5">
      <c r="A74" s="146">
        <v>45</v>
      </c>
      <c r="B74" s="147" t="s">
        <v>78</v>
      </c>
      <c r="C74" s="148">
        <f t="shared" si="31"/>
        <v>0</v>
      </c>
      <c r="D74" s="148">
        <f aca="true" t="shared" si="34" ref="D74:M74">D75</f>
        <v>0</v>
      </c>
      <c r="E74" s="148">
        <f t="shared" si="34"/>
        <v>0</v>
      </c>
      <c r="F74" s="148">
        <f t="shared" si="34"/>
        <v>0</v>
      </c>
      <c r="G74" s="148">
        <f t="shared" si="34"/>
        <v>0</v>
      </c>
      <c r="H74" s="148">
        <f t="shared" si="34"/>
        <v>0</v>
      </c>
      <c r="I74" s="148">
        <f t="shared" si="34"/>
        <v>0</v>
      </c>
      <c r="J74" s="148">
        <f t="shared" si="34"/>
        <v>0</v>
      </c>
      <c r="K74" s="148">
        <f t="shared" si="34"/>
        <v>0</v>
      </c>
      <c r="L74" s="148">
        <f t="shared" si="34"/>
        <v>0</v>
      </c>
      <c r="M74" s="148">
        <f t="shared" si="34"/>
        <v>0</v>
      </c>
    </row>
    <row r="75" spans="1:13" ht="25.5">
      <c r="A75" s="149">
        <v>451</v>
      </c>
      <c r="B75" s="150" t="s">
        <v>79</v>
      </c>
      <c r="C75" s="162">
        <f t="shared" si="31"/>
        <v>0</v>
      </c>
      <c r="D75" s="162">
        <f>D76</f>
        <v>0</v>
      </c>
      <c r="E75" s="162">
        <f aca="true" t="shared" si="35" ref="E75:M75">E76</f>
        <v>0</v>
      </c>
      <c r="F75" s="162">
        <f t="shared" si="35"/>
        <v>0</v>
      </c>
      <c r="G75" s="162">
        <f t="shared" si="35"/>
        <v>0</v>
      </c>
      <c r="H75" s="162">
        <f>H76</f>
        <v>0</v>
      </c>
      <c r="I75" s="162">
        <f t="shared" si="35"/>
        <v>0</v>
      </c>
      <c r="J75" s="162">
        <f t="shared" si="35"/>
        <v>0</v>
      </c>
      <c r="K75" s="162">
        <f t="shared" si="35"/>
        <v>0</v>
      </c>
      <c r="L75" s="162">
        <f t="shared" si="35"/>
        <v>0</v>
      </c>
      <c r="M75" s="162">
        <f t="shared" si="35"/>
        <v>0</v>
      </c>
    </row>
    <row r="76" spans="1:13" ht="25.5" customHeight="1">
      <c r="A76" s="152">
        <v>4511</v>
      </c>
      <c r="B76" s="153" t="s">
        <v>79</v>
      </c>
      <c r="C76" s="151">
        <f t="shared" si="31"/>
        <v>0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</row>
    <row r="77" spans="1:13" ht="12.75">
      <c r="A77" s="149"/>
      <c r="B77" s="150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</row>
    <row r="78" spans="1:13" ht="27" customHeight="1">
      <c r="A78" s="210" t="s">
        <v>86</v>
      </c>
      <c r="B78" s="210"/>
      <c r="C78" s="157">
        <f>SUM(D78:K78)</f>
        <v>456425</v>
      </c>
      <c r="D78" s="157">
        <f aca="true" t="shared" si="36" ref="D78:M79">D79</f>
        <v>0</v>
      </c>
      <c r="E78" s="157">
        <f t="shared" si="36"/>
        <v>0</v>
      </c>
      <c r="F78" s="157">
        <f t="shared" si="36"/>
        <v>0</v>
      </c>
      <c r="G78" s="157">
        <f t="shared" si="36"/>
        <v>207540</v>
      </c>
      <c r="H78" s="157">
        <f t="shared" si="36"/>
        <v>248885</v>
      </c>
      <c r="I78" s="157">
        <f t="shared" si="36"/>
        <v>0</v>
      </c>
      <c r="J78" s="157">
        <f t="shared" si="36"/>
        <v>0</v>
      </c>
      <c r="K78" s="157">
        <f t="shared" si="36"/>
        <v>0</v>
      </c>
      <c r="L78" s="157">
        <f t="shared" si="36"/>
        <v>456425</v>
      </c>
      <c r="M78" s="157">
        <f t="shared" si="36"/>
        <v>456425</v>
      </c>
    </row>
    <row r="79" spans="1:13" s="12" customFormat="1" ht="12.75" customHeight="1">
      <c r="A79" s="164" t="s">
        <v>80</v>
      </c>
      <c r="B79" s="165" t="s">
        <v>83</v>
      </c>
      <c r="C79" s="159">
        <f aca="true" t="shared" si="37" ref="C79:C96">SUM(D79:K79)</f>
        <v>456425</v>
      </c>
      <c r="D79" s="159">
        <f t="shared" si="36"/>
        <v>0</v>
      </c>
      <c r="E79" s="159">
        <f t="shared" si="36"/>
        <v>0</v>
      </c>
      <c r="F79" s="159">
        <f t="shared" si="36"/>
        <v>0</v>
      </c>
      <c r="G79" s="159">
        <f t="shared" si="36"/>
        <v>207540</v>
      </c>
      <c r="H79" s="159">
        <f t="shared" si="36"/>
        <v>248885</v>
      </c>
      <c r="I79" s="159">
        <f t="shared" si="36"/>
        <v>0</v>
      </c>
      <c r="J79" s="159">
        <f t="shared" si="36"/>
        <v>0</v>
      </c>
      <c r="K79" s="159">
        <f t="shared" si="36"/>
        <v>0</v>
      </c>
      <c r="L79" s="159">
        <f t="shared" si="36"/>
        <v>456425</v>
      </c>
      <c r="M79" s="159">
        <f t="shared" si="36"/>
        <v>456425</v>
      </c>
    </row>
    <row r="80" spans="1:13" s="12" customFormat="1" ht="12.75">
      <c r="A80" s="166">
        <v>3</v>
      </c>
      <c r="B80" s="167" t="s">
        <v>23</v>
      </c>
      <c r="C80" s="161">
        <f t="shared" si="37"/>
        <v>456425</v>
      </c>
      <c r="D80" s="161">
        <f aca="true" t="shared" si="38" ref="D80:M80">D81+D93</f>
        <v>0</v>
      </c>
      <c r="E80" s="161">
        <f>E81+E93</f>
        <v>0</v>
      </c>
      <c r="F80" s="161">
        <f t="shared" si="38"/>
        <v>0</v>
      </c>
      <c r="G80" s="161">
        <f t="shared" si="38"/>
        <v>207540</v>
      </c>
      <c r="H80" s="161">
        <f t="shared" si="38"/>
        <v>248885</v>
      </c>
      <c r="I80" s="161">
        <f t="shared" si="38"/>
        <v>0</v>
      </c>
      <c r="J80" s="161">
        <f t="shared" si="38"/>
        <v>0</v>
      </c>
      <c r="K80" s="161">
        <f t="shared" si="38"/>
        <v>0</v>
      </c>
      <c r="L80" s="161">
        <f t="shared" si="38"/>
        <v>456425</v>
      </c>
      <c r="M80" s="161">
        <f t="shared" si="38"/>
        <v>456425</v>
      </c>
    </row>
    <row r="81" spans="1:13" s="12" customFormat="1" ht="12.75">
      <c r="A81" s="168">
        <v>32</v>
      </c>
      <c r="B81" s="169" t="s">
        <v>28</v>
      </c>
      <c r="C81" s="148">
        <f t="shared" si="37"/>
        <v>456425</v>
      </c>
      <c r="D81" s="148">
        <f aca="true" t="shared" si="39" ref="D81:M81">D82+D89</f>
        <v>0</v>
      </c>
      <c r="E81" s="148">
        <f t="shared" si="39"/>
        <v>0</v>
      </c>
      <c r="F81" s="148">
        <f t="shared" si="39"/>
        <v>0</v>
      </c>
      <c r="G81" s="148">
        <f t="shared" si="39"/>
        <v>207540</v>
      </c>
      <c r="H81" s="148">
        <f t="shared" si="39"/>
        <v>248885</v>
      </c>
      <c r="I81" s="148">
        <f t="shared" si="39"/>
        <v>0</v>
      </c>
      <c r="J81" s="148">
        <f t="shared" si="39"/>
        <v>0</v>
      </c>
      <c r="K81" s="148">
        <f t="shared" si="39"/>
        <v>0</v>
      </c>
      <c r="L81" s="148">
        <f t="shared" si="39"/>
        <v>456425</v>
      </c>
      <c r="M81" s="148">
        <f t="shared" si="39"/>
        <v>456425</v>
      </c>
    </row>
    <row r="82" spans="1:13" ht="12.75">
      <c r="A82" s="170">
        <v>322</v>
      </c>
      <c r="B82" s="171" t="s">
        <v>30</v>
      </c>
      <c r="C82" s="162">
        <f t="shared" si="37"/>
        <v>456425</v>
      </c>
      <c r="D82" s="162">
        <f aca="true" t="shared" si="40" ref="D82:M82">SUM(D83:D88)</f>
        <v>0</v>
      </c>
      <c r="E82" s="162">
        <f t="shared" si="40"/>
        <v>0</v>
      </c>
      <c r="F82" s="162">
        <f t="shared" si="40"/>
        <v>0</v>
      </c>
      <c r="G82" s="162">
        <f t="shared" si="40"/>
        <v>207540</v>
      </c>
      <c r="H82" s="162">
        <f t="shared" si="40"/>
        <v>248885</v>
      </c>
      <c r="I82" s="162">
        <f t="shared" si="40"/>
        <v>0</v>
      </c>
      <c r="J82" s="162">
        <f t="shared" si="40"/>
        <v>0</v>
      </c>
      <c r="K82" s="162">
        <f t="shared" si="40"/>
        <v>0</v>
      </c>
      <c r="L82" s="162">
        <f t="shared" si="40"/>
        <v>456425</v>
      </c>
      <c r="M82" s="162">
        <f t="shared" si="40"/>
        <v>456425</v>
      </c>
    </row>
    <row r="83" spans="1:13" ht="12.75" customHeight="1">
      <c r="A83" s="152">
        <v>3221</v>
      </c>
      <c r="B83" s="153" t="s">
        <v>51</v>
      </c>
      <c r="C83" s="151">
        <f t="shared" si="37"/>
        <v>13500</v>
      </c>
      <c r="D83" s="151">
        <v>0</v>
      </c>
      <c r="E83" s="151"/>
      <c r="F83" s="151"/>
      <c r="G83" s="151">
        <v>13500</v>
      </c>
      <c r="H83" s="151"/>
      <c r="I83" s="151"/>
      <c r="J83" s="151"/>
      <c r="K83" s="151"/>
      <c r="L83" s="151">
        <v>13500</v>
      </c>
      <c r="M83" s="151">
        <v>13500</v>
      </c>
    </row>
    <row r="84" spans="1:13" ht="12.75" customHeight="1">
      <c r="A84" s="152">
        <v>3222</v>
      </c>
      <c r="B84" s="153" t="s">
        <v>52</v>
      </c>
      <c r="C84" s="151">
        <f t="shared" si="37"/>
        <v>442925</v>
      </c>
      <c r="D84" s="151">
        <v>0</v>
      </c>
      <c r="E84" s="151"/>
      <c r="F84" s="151"/>
      <c r="G84" s="151">
        <v>194040</v>
      </c>
      <c r="H84" s="151">
        <v>248885</v>
      </c>
      <c r="I84" s="151"/>
      <c r="J84" s="151"/>
      <c r="K84" s="151"/>
      <c r="L84" s="151">
        <v>442925</v>
      </c>
      <c r="M84" s="151">
        <v>442925</v>
      </c>
    </row>
    <row r="85" spans="1:13" ht="12.75" customHeight="1">
      <c r="A85" s="152">
        <v>3223</v>
      </c>
      <c r="B85" s="153" t="s">
        <v>53</v>
      </c>
      <c r="C85" s="151">
        <f t="shared" si="37"/>
        <v>0</v>
      </c>
      <c r="D85" s="151">
        <v>0</v>
      </c>
      <c r="E85" s="151"/>
      <c r="F85" s="151"/>
      <c r="G85" s="151"/>
      <c r="H85" s="151"/>
      <c r="I85" s="151"/>
      <c r="J85" s="151"/>
      <c r="K85" s="151"/>
      <c r="L85" s="151"/>
      <c r="M85" s="151"/>
    </row>
    <row r="86" spans="1:13" ht="12.75" customHeight="1">
      <c r="A86" s="152">
        <v>3224</v>
      </c>
      <c r="B86" s="153" t="s">
        <v>54</v>
      </c>
      <c r="C86" s="151">
        <f t="shared" si="37"/>
        <v>0</v>
      </c>
      <c r="D86" s="151">
        <v>0</v>
      </c>
      <c r="E86" s="151"/>
      <c r="F86" s="151"/>
      <c r="G86" s="151"/>
      <c r="H86" s="151"/>
      <c r="I86" s="151"/>
      <c r="J86" s="151"/>
      <c r="K86" s="151"/>
      <c r="L86" s="151"/>
      <c r="M86" s="151"/>
    </row>
    <row r="87" spans="1:13" ht="12.75" customHeight="1">
      <c r="A87" s="152">
        <v>3225</v>
      </c>
      <c r="B87" s="153" t="s">
        <v>55</v>
      </c>
      <c r="C87" s="151">
        <f>SUM(D87:K87)</f>
        <v>0</v>
      </c>
      <c r="D87" s="151">
        <v>0</v>
      </c>
      <c r="E87" s="151"/>
      <c r="F87" s="151"/>
      <c r="G87" s="151"/>
      <c r="H87" s="151"/>
      <c r="I87" s="151"/>
      <c r="J87" s="151"/>
      <c r="K87" s="151"/>
      <c r="L87" s="151"/>
      <c r="M87" s="151"/>
    </row>
    <row r="88" spans="1:13" ht="12.75" customHeight="1">
      <c r="A88" s="152">
        <v>3227</v>
      </c>
      <c r="B88" s="153" t="s">
        <v>56</v>
      </c>
      <c r="C88" s="151">
        <f t="shared" si="37"/>
        <v>0</v>
      </c>
      <c r="D88" s="151">
        <v>0</v>
      </c>
      <c r="E88" s="151"/>
      <c r="F88" s="151"/>
      <c r="G88" s="151"/>
      <c r="H88" s="151"/>
      <c r="I88" s="151"/>
      <c r="J88" s="151"/>
      <c r="K88" s="151"/>
      <c r="L88" s="151"/>
      <c r="M88" s="151"/>
    </row>
    <row r="89" spans="1:13" ht="12.75" customHeight="1">
      <c r="A89" s="170">
        <v>323</v>
      </c>
      <c r="B89" s="171" t="s">
        <v>31</v>
      </c>
      <c r="C89" s="162">
        <f t="shared" si="37"/>
        <v>0</v>
      </c>
      <c r="D89" s="162">
        <f aca="true" t="shared" si="41" ref="D89:M89">SUM(D90:D92)</f>
        <v>0</v>
      </c>
      <c r="E89" s="162">
        <f t="shared" si="41"/>
        <v>0</v>
      </c>
      <c r="F89" s="162">
        <f t="shared" si="41"/>
        <v>0</v>
      </c>
      <c r="G89" s="162">
        <f t="shared" si="41"/>
        <v>0</v>
      </c>
      <c r="H89" s="162">
        <f t="shared" si="41"/>
        <v>0</v>
      </c>
      <c r="I89" s="162">
        <f t="shared" si="41"/>
        <v>0</v>
      </c>
      <c r="J89" s="162">
        <f t="shared" si="41"/>
        <v>0</v>
      </c>
      <c r="K89" s="162">
        <f t="shared" si="41"/>
        <v>0</v>
      </c>
      <c r="L89" s="162">
        <f t="shared" si="41"/>
        <v>0</v>
      </c>
      <c r="M89" s="162">
        <f t="shared" si="41"/>
        <v>0</v>
      </c>
    </row>
    <row r="90" spans="1:13" ht="12.75" customHeight="1">
      <c r="A90" s="152">
        <v>3232</v>
      </c>
      <c r="B90" s="153" t="s">
        <v>58</v>
      </c>
      <c r="C90" s="151">
        <f t="shared" si="37"/>
        <v>0</v>
      </c>
      <c r="D90" s="151"/>
      <c r="E90" s="151"/>
      <c r="F90" s="151"/>
      <c r="G90" s="151"/>
      <c r="H90" s="151"/>
      <c r="I90" s="151"/>
      <c r="J90" s="151"/>
      <c r="K90" s="151"/>
      <c r="L90" s="151"/>
      <c r="M90" s="151"/>
    </row>
    <row r="91" spans="1:13" ht="12.75" customHeight="1">
      <c r="A91" s="152">
        <v>3234</v>
      </c>
      <c r="B91" s="153" t="s">
        <v>59</v>
      </c>
      <c r="C91" s="151">
        <f t="shared" si="37"/>
        <v>0</v>
      </c>
      <c r="D91" s="151"/>
      <c r="E91" s="151"/>
      <c r="F91" s="151"/>
      <c r="G91" s="151"/>
      <c r="H91" s="151"/>
      <c r="I91" s="151"/>
      <c r="J91" s="151"/>
      <c r="K91" s="151"/>
      <c r="L91" s="151"/>
      <c r="M91" s="151"/>
    </row>
    <row r="92" spans="1:13" ht="12.75" customHeight="1">
      <c r="A92" s="152">
        <v>3236</v>
      </c>
      <c r="B92" s="153" t="s">
        <v>60</v>
      </c>
      <c r="C92" s="151">
        <f t="shared" si="37"/>
        <v>0</v>
      </c>
      <c r="D92" s="151"/>
      <c r="E92" s="151"/>
      <c r="F92" s="151"/>
      <c r="G92" s="151"/>
      <c r="H92" s="151"/>
      <c r="I92" s="151"/>
      <c r="J92" s="151"/>
      <c r="K92" s="151"/>
      <c r="L92" s="151"/>
      <c r="M92" s="151"/>
    </row>
    <row r="93" spans="1:13" ht="12.75">
      <c r="A93" s="146">
        <v>34</v>
      </c>
      <c r="B93" s="147" t="s">
        <v>33</v>
      </c>
      <c r="C93" s="148">
        <f t="shared" si="37"/>
        <v>0</v>
      </c>
      <c r="D93" s="148">
        <f aca="true" t="shared" si="42" ref="D93:M93">D94</f>
        <v>0</v>
      </c>
      <c r="E93" s="148">
        <f t="shared" si="42"/>
        <v>0</v>
      </c>
      <c r="F93" s="148">
        <f t="shared" si="42"/>
        <v>0</v>
      </c>
      <c r="G93" s="148">
        <f t="shared" si="42"/>
        <v>0</v>
      </c>
      <c r="H93" s="148">
        <f t="shared" si="42"/>
        <v>0</v>
      </c>
      <c r="I93" s="148">
        <f t="shared" si="42"/>
        <v>0</v>
      </c>
      <c r="J93" s="148">
        <f t="shared" si="42"/>
        <v>0</v>
      </c>
      <c r="K93" s="148">
        <f t="shared" si="42"/>
        <v>0</v>
      </c>
      <c r="L93" s="148">
        <f t="shared" si="42"/>
        <v>0</v>
      </c>
      <c r="M93" s="148">
        <f t="shared" si="42"/>
        <v>0</v>
      </c>
    </row>
    <row r="94" spans="1:13" ht="12.75">
      <c r="A94" s="149">
        <v>343</v>
      </c>
      <c r="B94" s="150" t="s">
        <v>34</v>
      </c>
      <c r="C94" s="162">
        <f t="shared" si="37"/>
        <v>0</v>
      </c>
      <c r="D94" s="162">
        <f aca="true" t="shared" si="43" ref="D94:M94">D95</f>
        <v>0</v>
      </c>
      <c r="E94" s="162">
        <f t="shared" si="43"/>
        <v>0</v>
      </c>
      <c r="F94" s="162">
        <f t="shared" si="43"/>
        <v>0</v>
      </c>
      <c r="G94" s="162">
        <f t="shared" si="43"/>
        <v>0</v>
      </c>
      <c r="H94" s="162">
        <f t="shared" si="43"/>
        <v>0</v>
      </c>
      <c r="I94" s="162">
        <f t="shared" si="43"/>
        <v>0</v>
      </c>
      <c r="J94" s="162">
        <f t="shared" si="43"/>
        <v>0</v>
      </c>
      <c r="K94" s="162">
        <f t="shared" si="43"/>
        <v>0</v>
      </c>
      <c r="L94" s="162">
        <f t="shared" si="43"/>
        <v>0</v>
      </c>
      <c r="M94" s="162">
        <f t="shared" si="43"/>
        <v>0</v>
      </c>
    </row>
    <row r="95" spans="1:13" ht="12.75" customHeight="1">
      <c r="A95" s="152">
        <v>3431</v>
      </c>
      <c r="B95" s="153" t="s">
        <v>70</v>
      </c>
      <c r="C95" s="151">
        <f t="shared" si="37"/>
        <v>0</v>
      </c>
      <c r="D95" s="151"/>
      <c r="E95" s="151"/>
      <c r="F95" s="151"/>
      <c r="G95" s="151"/>
      <c r="H95" s="151"/>
      <c r="I95" s="151"/>
      <c r="J95" s="151"/>
      <c r="K95" s="151"/>
      <c r="L95" s="151">
        <f>C95*100%</f>
        <v>0</v>
      </c>
      <c r="M95" s="151">
        <f>C95*100%</f>
        <v>0</v>
      </c>
    </row>
    <row r="96" spans="1:13" ht="12.75">
      <c r="A96" s="172"/>
      <c r="B96" s="173"/>
      <c r="C96" s="151">
        <f t="shared" si="37"/>
        <v>0</v>
      </c>
      <c r="D96" s="151"/>
      <c r="E96" s="151"/>
      <c r="F96" s="151"/>
      <c r="G96" s="151"/>
      <c r="H96" s="151"/>
      <c r="I96" s="151"/>
      <c r="J96" s="151"/>
      <c r="K96" s="151"/>
      <c r="L96" s="151"/>
      <c r="M96" s="151"/>
    </row>
    <row r="97" spans="1:13" ht="12.75">
      <c r="A97" s="211" t="s">
        <v>87</v>
      </c>
      <c r="B97" s="211"/>
      <c r="C97" s="157">
        <f>SUM(D97:K97)</f>
        <v>86314</v>
      </c>
      <c r="D97" s="157">
        <f>D98+D107+D117</f>
        <v>86314</v>
      </c>
      <c r="E97" s="157">
        <f aca="true" t="shared" si="44" ref="E97:M97">E98+E107+E117</f>
        <v>0</v>
      </c>
      <c r="F97" s="157">
        <f t="shared" si="44"/>
        <v>0</v>
      </c>
      <c r="G97" s="157">
        <f t="shared" si="44"/>
        <v>0</v>
      </c>
      <c r="H97" s="157">
        <f t="shared" si="44"/>
        <v>0</v>
      </c>
      <c r="I97" s="157">
        <f t="shared" si="44"/>
        <v>0</v>
      </c>
      <c r="J97" s="157">
        <f t="shared" si="44"/>
        <v>0</v>
      </c>
      <c r="K97" s="157">
        <f t="shared" si="44"/>
        <v>0</v>
      </c>
      <c r="L97" s="157">
        <f t="shared" si="44"/>
        <v>86314</v>
      </c>
      <c r="M97" s="157">
        <f t="shared" si="44"/>
        <v>86314</v>
      </c>
    </row>
    <row r="98" spans="1:13" ht="12.75">
      <c r="A98" s="213" t="s">
        <v>109</v>
      </c>
      <c r="B98" s="213"/>
      <c r="C98" s="159">
        <f aca="true" t="shared" si="45" ref="C98:C106">SUM(D98:K98)</f>
        <v>15600</v>
      </c>
      <c r="D98" s="159">
        <f>D99</f>
        <v>15600</v>
      </c>
      <c r="E98" s="159">
        <f aca="true" t="shared" si="46" ref="E98:M98">E99</f>
        <v>0</v>
      </c>
      <c r="F98" s="159">
        <f t="shared" si="46"/>
        <v>0</v>
      </c>
      <c r="G98" s="159">
        <f t="shared" si="46"/>
        <v>0</v>
      </c>
      <c r="H98" s="159">
        <f t="shared" si="46"/>
        <v>0</v>
      </c>
      <c r="I98" s="159">
        <f t="shared" si="46"/>
        <v>0</v>
      </c>
      <c r="J98" s="159">
        <f t="shared" si="46"/>
        <v>0</v>
      </c>
      <c r="K98" s="159">
        <f t="shared" si="46"/>
        <v>0</v>
      </c>
      <c r="L98" s="159">
        <f t="shared" si="46"/>
        <v>15600</v>
      </c>
      <c r="M98" s="159">
        <f t="shared" si="46"/>
        <v>15600</v>
      </c>
    </row>
    <row r="99" spans="1:13" ht="12.75">
      <c r="A99" s="166">
        <v>3</v>
      </c>
      <c r="B99" s="167" t="s">
        <v>23</v>
      </c>
      <c r="C99" s="161">
        <f t="shared" si="45"/>
        <v>15600</v>
      </c>
      <c r="D99" s="161">
        <f>D100+D104</f>
        <v>15600</v>
      </c>
      <c r="E99" s="161">
        <f aca="true" t="shared" si="47" ref="E99:M99">E100+E104</f>
        <v>0</v>
      </c>
      <c r="F99" s="161">
        <f t="shared" si="47"/>
        <v>0</v>
      </c>
      <c r="G99" s="161">
        <f t="shared" si="47"/>
        <v>0</v>
      </c>
      <c r="H99" s="161">
        <f t="shared" si="47"/>
        <v>0</v>
      </c>
      <c r="I99" s="161">
        <f t="shared" si="47"/>
        <v>0</v>
      </c>
      <c r="J99" s="161">
        <f t="shared" si="47"/>
        <v>0</v>
      </c>
      <c r="K99" s="161">
        <f t="shared" si="47"/>
        <v>0</v>
      </c>
      <c r="L99" s="161">
        <f t="shared" si="47"/>
        <v>15600</v>
      </c>
      <c r="M99" s="161">
        <f t="shared" si="47"/>
        <v>15600</v>
      </c>
    </row>
    <row r="100" spans="1:13" ht="12.75">
      <c r="A100" s="168">
        <v>32</v>
      </c>
      <c r="B100" s="169" t="s">
        <v>28</v>
      </c>
      <c r="C100" s="148">
        <f t="shared" si="45"/>
        <v>15600</v>
      </c>
      <c r="D100" s="148">
        <f>D101</f>
        <v>15600</v>
      </c>
      <c r="E100" s="148">
        <f aca="true" t="shared" si="48" ref="E100:M100">E101</f>
        <v>0</v>
      </c>
      <c r="F100" s="148">
        <f t="shared" si="48"/>
        <v>0</v>
      </c>
      <c r="G100" s="148">
        <f t="shared" si="48"/>
        <v>0</v>
      </c>
      <c r="H100" s="148">
        <f t="shared" si="48"/>
        <v>0</v>
      </c>
      <c r="I100" s="148">
        <f t="shared" si="48"/>
        <v>0</v>
      </c>
      <c r="J100" s="148">
        <f t="shared" si="48"/>
        <v>0</v>
      </c>
      <c r="K100" s="148">
        <f t="shared" si="48"/>
        <v>0</v>
      </c>
      <c r="L100" s="148">
        <f t="shared" si="48"/>
        <v>15600</v>
      </c>
      <c r="M100" s="148">
        <f t="shared" si="48"/>
        <v>15600</v>
      </c>
    </row>
    <row r="101" spans="1:13" s="12" customFormat="1" ht="12.75">
      <c r="A101" s="170">
        <v>322</v>
      </c>
      <c r="B101" s="171" t="s">
        <v>30</v>
      </c>
      <c r="C101" s="162">
        <f t="shared" si="45"/>
        <v>15600</v>
      </c>
      <c r="D101" s="162">
        <f>D102+D103</f>
        <v>15600</v>
      </c>
      <c r="E101" s="162">
        <f aca="true" t="shared" si="49" ref="E101:M101">E102+E103</f>
        <v>0</v>
      </c>
      <c r="F101" s="162">
        <f t="shared" si="49"/>
        <v>0</v>
      </c>
      <c r="G101" s="162">
        <f t="shared" si="49"/>
        <v>0</v>
      </c>
      <c r="H101" s="162">
        <f t="shared" si="49"/>
        <v>0</v>
      </c>
      <c r="I101" s="162">
        <f t="shared" si="49"/>
        <v>0</v>
      </c>
      <c r="J101" s="162">
        <f t="shared" si="49"/>
        <v>0</v>
      </c>
      <c r="K101" s="162">
        <f t="shared" si="49"/>
        <v>0</v>
      </c>
      <c r="L101" s="162">
        <f t="shared" si="49"/>
        <v>15600</v>
      </c>
      <c r="M101" s="162">
        <f t="shared" si="49"/>
        <v>15600</v>
      </c>
    </row>
    <row r="102" spans="1:13" ht="25.5">
      <c r="A102" s="152">
        <v>3723</v>
      </c>
      <c r="B102" s="153" t="s">
        <v>110</v>
      </c>
      <c r="C102" s="151">
        <f>SUM(D102:K102)</f>
        <v>0</v>
      </c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</row>
    <row r="103" spans="1:13" ht="25.5">
      <c r="A103" s="152">
        <v>3723</v>
      </c>
      <c r="B103" s="153" t="s">
        <v>111</v>
      </c>
      <c r="C103" s="151">
        <f t="shared" si="45"/>
        <v>15600</v>
      </c>
      <c r="D103" s="151">
        <v>15600</v>
      </c>
      <c r="E103" s="151"/>
      <c r="F103" s="151"/>
      <c r="G103" s="151"/>
      <c r="H103" s="151"/>
      <c r="I103" s="151"/>
      <c r="J103" s="151"/>
      <c r="K103" s="151"/>
      <c r="L103" s="151">
        <v>15600</v>
      </c>
      <c r="M103" s="151">
        <v>15600</v>
      </c>
    </row>
    <row r="104" spans="1:13" ht="12.75">
      <c r="A104" s="168">
        <v>38</v>
      </c>
      <c r="B104" s="169" t="s">
        <v>99</v>
      </c>
      <c r="C104" s="148">
        <f t="shared" si="45"/>
        <v>0</v>
      </c>
      <c r="D104" s="148">
        <f>D105</f>
        <v>0</v>
      </c>
      <c r="E104" s="148">
        <f aca="true" t="shared" si="50" ref="E104:M104">E105</f>
        <v>0</v>
      </c>
      <c r="F104" s="148">
        <f t="shared" si="50"/>
        <v>0</v>
      </c>
      <c r="G104" s="148">
        <f t="shared" si="50"/>
        <v>0</v>
      </c>
      <c r="H104" s="148">
        <f t="shared" si="50"/>
        <v>0</v>
      </c>
      <c r="I104" s="148">
        <f t="shared" si="50"/>
        <v>0</v>
      </c>
      <c r="J104" s="148">
        <f t="shared" si="50"/>
        <v>0</v>
      </c>
      <c r="K104" s="148">
        <f t="shared" si="50"/>
        <v>0</v>
      </c>
      <c r="L104" s="148">
        <f t="shared" si="50"/>
        <v>0</v>
      </c>
      <c r="M104" s="148">
        <f t="shared" si="50"/>
        <v>0</v>
      </c>
    </row>
    <row r="105" spans="1:13" s="12" customFormat="1" ht="12.75">
      <c r="A105" s="149">
        <v>383</v>
      </c>
      <c r="B105" s="150" t="s">
        <v>100</v>
      </c>
      <c r="C105" s="162">
        <f t="shared" si="45"/>
        <v>0</v>
      </c>
      <c r="D105" s="162">
        <f>D106</f>
        <v>0</v>
      </c>
      <c r="E105" s="162">
        <f aca="true" t="shared" si="51" ref="E105:M105">E106</f>
        <v>0</v>
      </c>
      <c r="F105" s="162">
        <f t="shared" si="51"/>
        <v>0</v>
      </c>
      <c r="G105" s="162">
        <f t="shared" si="51"/>
        <v>0</v>
      </c>
      <c r="H105" s="162">
        <f t="shared" si="51"/>
        <v>0</v>
      </c>
      <c r="I105" s="162">
        <f t="shared" si="51"/>
        <v>0</v>
      </c>
      <c r="J105" s="162">
        <f t="shared" si="51"/>
        <v>0</v>
      </c>
      <c r="K105" s="162">
        <f t="shared" si="51"/>
        <v>0</v>
      </c>
      <c r="L105" s="162">
        <f t="shared" si="51"/>
        <v>0</v>
      </c>
      <c r="M105" s="162">
        <f t="shared" si="51"/>
        <v>0</v>
      </c>
    </row>
    <row r="106" spans="1:13" ht="25.5">
      <c r="A106" s="152">
        <v>3831</v>
      </c>
      <c r="B106" s="153" t="s">
        <v>101</v>
      </c>
      <c r="C106" s="151">
        <f t="shared" si="45"/>
        <v>0</v>
      </c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</row>
    <row r="107" spans="1:13" ht="12.75">
      <c r="A107" s="220" t="s">
        <v>93</v>
      </c>
      <c r="B107" s="220"/>
      <c r="C107" s="174">
        <f>SUM(D107:K107)</f>
        <v>0</v>
      </c>
      <c r="D107" s="174">
        <f aca="true" t="shared" si="52" ref="D107:M107">D108</f>
        <v>0</v>
      </c>
      <c r="E107" s="174">
        <f t="shared" si="52"/>
        <v>0</v>
      </c>
      <c r="F107" s="174">
        <f t="shared" si="52"/>
        <v>0</v>
      </c>
      <c r="G107" s="174">
        <f t="shared" si="52"/>
        <v>0</v>
      </c>
      <c r="H107" s="174">
        <f t="shared" si="52"/>
        <v>0</v>
      </c>
      <c r="I107" s="174">
        <f t="shared" si="52"/>
        <v>0</v>
      </c>
      <c r="J107" s="174">
        <f t="shared" si="52"/>
        <v>0</v>
      </c>
      <c r="K107" s="174">
        <f t="shared" si="52"/>
        <v>0</v>
      </c>
      <c r="L107" s="174">
        <f t="shared" si="52"/>
        <v>0</v>
      </c>
      <c r="M107" s="174">
        <f t="shared" si="52"/>
        <v>0</v>
      </c>
    </row>
    <row r="108" spans="1:13" ht="12.75">
      <c r="A108" s="166">
        <v>3</v>
      </c>
      <c r="B108" s="167" t="s">
        <v>23</v>
      </c>
      <c r="C108" s="161">
        <f aca="true" t="shared" si="53" ref="C108:C116">SUM(D108:K108)</f>
        <v>0</v>
      </c>
      <c r="D108" s="161">
        <f aca="true" t="shared" si="54" ref="D108:M108">D109</f>
        <v>0</v>
      </c>
      <c r="E108" s="161">
        <f t="shared" si="54"/>
        <v>0</v>
      </c>
      <c r="F108" s="161">
        <f t="shared" si="54"/>
        <v>0</v>
      </c>
      <c r="G108" s="161">
        <f t="shared" si="54"/>
        <v>0</v>
      </c>
      <c r="H108" s="161">
        <f t="shared" si="54"/>
        <v>0</v>
      </c>
      <c r="I108" s="161">
        <f t="shared" si="54"/>
        <v>0</v>
      </c>
      <c r="J108" s="161">
        <f t="shared" si="54"/>
        <v>0</v>
      </c>
      <c r="K108" s="161">
        <f t="shared" si="54"/>
        <v>0</v>
      </c>
      <c r="L108" s="161">
        <f t="shared" si="54"/>
        <v>0</v>
      </c>
      <c r="M108" s="161">
        <f t="shared" si="54"/>
        <v>0</v>
      </c>
    </row>
    <row r="109" spans="1:13" ht="12.75">
      <c r="A109" s="168">
        <v>32</v>
      </c>
      <c r="B109" s="169" t="s">
        <v>28</v>
      </c>
      <c r="C109" s="148">
        <f t="shared" si="53"/>
        <v>0</v>
      </c>
      <c r="D109" s="148">
        <f>D110+D112+D115</f>
        <v>0</v>
      </c>
      <c r="E109" s="148">
        <f aca="true" t="shared" si="55" ref="E109:M109">E110+E112+E115</f>
        <v>0</v>
      </c>
      <c r="F109" s="148">
        <f t="shared" si="55"/>
        <v>0</v>
      </c>
      <c r="G109" s="148">
        <f t="shared" si="55"/>
        <v>0</v>
      </c>
      <c r="H109" s="148">
        <f t="shared" si="55"/>
        <v>0</v>
      </c>
      <c r="I109" s="148">
        <f t="shared" si="55"/>
        <v>0</v>
      </c>
      <c r="J109" s="148">
        <f t="shared" si="55"/>
        <v>0</v>
      </c>
      <c r="K109" s="148">
        <f t="shared" si="55"/>
        <v>0</v>
      </c>
      <c r="L109" s="148">
        <f t="shared" si="55"/>
        <v>0</v>
      </c>
      <c r="M109" s="148">
        <f t="shared" si="55"/>
        <v>0</v>
      </c>
    </row>
    <row r="110" spans="1:13" ht="12.75">
      <c r="A110" s="170">
        <v>322</v>
      </c>
      <c r="B110" s="171" t="s">
        <v>30</v>
      </c>
      <c r="C110" s="162">
        <f t="shared" si="53"/>
        <v>0</v>
      </c>
      <c r="D110" s="162">
        <f>D111</f>
        <v>0</v>
      </c>
      <c r="E110" s="162">
        <f aca="true" t="shared" si="56" ref="E110:M110">E111</f>
        <v>0</v>
      </c>
      <c r="F110" s="162">
        <f t="shared" si="56"/>
        <v>0</v>
      </c>
      <c r="G110" s="162">
        <f t="shared" si="56"/>
        <v>0</v>
      </c>
      <c r="H110" s="162">
        <f t="shared" si="56"/>
        <v>0</v>
      </c>
      <c r="I110" s="162">
        <f t="shared" si="56"/>
        <v>0</v>
      </c>
      <c r="J110" s="162">
        <f t="shared" si="56"/>
        <v>0</v>
      </c>
      <c r="K110" s="162">
        <f t="shared" si="56"/>
        <v>0</v>
      </c>
      <c r="L110" s="162">
        <f t="shared" si="56"/>
        <v>0</v>
      </c>
      <c r="M110" s="162">
        <f t="shared" si="56"/>
        <v>0</v>
      </c>
    </row>
    <row r="111" spans="1:13" ht="12.75">
      <c r="A111" s="152">
        <v>3221</v>
      </c>
      <c r="B111" s="153" t="s">
        <v>51</v>
      </c>
      <c r="C111" s="151">
        <f t="shared" si="53"/>
        <v>0</v>
      </c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</row>
    <row r="112" spans="1:14" ht="12.75">
      <c r="A112" s="170">
        <v>323</v>
      </c>
      <c r="B112" s="171" t="s">
        <v>31</v>
      </c>
      <c r="C112" s="162">
        <f t="shared" si="53"/>
        <v>0</v>
      </c>
      <c r="D112" s="162">
        <f>SUM(D113:D114)</f>
        <v>0</v>
      </c>
      <c r="E112" s="162">
        <f aca="true" t="shared" si="57" ref="E112:M112">SUM(E113:E114)</f>
        <v>0</v>
      </c>
      <c r="F112" s="162">
        <f t="shared" si="57"/>
        <v>0</v>
      </c>
      <c r="G112" s="162">
        <f t="shared" si="57"/>
        <v>0</v>
      </c>
      <c r="H112" s="162">
        <f t="shared" si="57"/>
        <v>0</v>
      </c>
      <c r="I112" s="162">
        <f t="shared" si="57"/>
        <v>0</v>
      </c>
      <c r="J112" s="162">
        <f t="shared" si="57"/>
        <v>0</v>
      </c>
      <c r="K112" s="162">
        <f t="shared" si="57"/>
        <v>0</v>
      </c>
      <c r="L112" s="162">
        <f t="shared" si="57"/>
        <v>0</v>
      </c>
      <c r="M112" s="162">
        <f t="shared" si="57"/>
        <v>0</v>
      </c>
      <c r="N112" s="62"/>
    </row>
    <row r="113" spans="1:13" ht="12.75">
      <c r="A113" s="152">
        <v>3237</v>
      </c>
      <c r="B113" s="153" t="s">
        <v>61</v>
      </c>
      <c r="C113" s="151">
        <f t="shared" si="53"/>
        <v>0</v>
      </c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</row>
    <row r="114" spans="1:13" ht="12.75">
      <c r="A114" s="152">
        <v>3239</v>
      </c>
      <c r="B114" s="153" t="s">
        <v>63</v>
      </c>
      <c r="C114" s="151">
        <f t="shared" si="53"/>
        <v>0</v>
      </c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</row>
    <row r="115" spans="1:13" ht="25.5">
      <c r="A115" s="149">
        <v>329</v>
      </c>
      <c r="B115" s="150" t="s">
        <v>32</v>
      </c>
      <c r="C115" s="162">
        <f t="shared" si="53"/>
        <v>0</v>
      </c>
      <c r="D115" s="162">
        <f>D116</f>
        <v>0</v>
      </c>
      <c r="E115" s="162">
        <f aca="true" t="shared" si="58" ref="E115:M115">E116</f>
        <v>0</v>
      </c>
      <c r="F115" s="162">
        <f t="shared" si="58"/>
        <v>0</v>
      </c>
      <c r="G115" s="162">
        <f t="shared" si="58"/>
        <v>0</v>
      </c>
      <c r="H115" s="162">
        <f t="shared" si="58"/>
        <v>0</v>
      </c>
      <c r="I115" s="162">
        <f t="shared" si="58"/>
        <v>0</v>
      </c>
      <c r="J115" s="162">
        <f t="shared" si="58"/>
        <v>0</v>
      </c>
      <c r="K115" s="162">
        <f t="shared" si="58"/>
        <v>0</v>
      </c>
      <c r="L115" s="162">
        <f t="shared" si="58"/>
        <v>0</v>
      </c>
      <c r="M115" s="162">
        <f t="shared" si="58"/>
        <v>0</v>
      </c>
    </row>
    <row r="116" spans="1:13" ht="12.75">
      <c r="A116" s="152">
        <v>3299</v>
      </c>
      <c r="B116" s="153" t="s">
        <v>32</v>
      </c>
      <c r="C116" s="151">
        <f t="shared" si="53"/>
        <v>0</v>
      </c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</row>
    <row r="117" spans="1:13" ht="42.75" customHeight="1">
      <c r="A117" s="217" t="s">
        <v>112</v>
      </c>
      <c r="B117" s="218"/>
      <c r="C117" s="174">
        <f aca="true" t="shared" si="59" ref="C117:C139">SUM(D117:K117)</f>
        <v>70714</v>
      </c>
      <c r="D117" s="174">
        <f>D118+D129</f>
        <v>70714</v>
      </c>
      <c r="E117" s="174">
        <f>E119</f>
        <v>0</v>
      </c>
      <c r="F117" s="174">
        <f aca="true" t="shared" si="60" ref="F117:K117">F119</f>
        <v>0</v>
      </c>
      <c r="G117" s="174">
        <f t="shared" si="60"/>
        <v>0</v>
      </c>
      <c r="H117" s="174">
        <f t="shared" si="60"/>
        <v>0</v>
      </c>
      <c r="I117" s="174">
        <f t="shared" si="60"/>
        <v>0</v>
      </c>
      <c r="J117" s="174">
        <f t="shared" si="60"/>
        <v>0</v>
      </c>
      <c r="K117" s="174">
        <f t="shared" si="60"/>
        <v>0</v>
      </c>
      <c r="L117" s="174">
        <f>L118+L129</f>
        <v>70714</v>
      </c>
      <c r="M117" s="174">
        <f>M118+M129</f>
        <v>70714</v>
      </c>
    </row>
    <row r="118" spans="1:13" ht="12.75" customHeight="1">
      <c r="A118" s="217" t="s">
        <v>105</v>
      </c>
      <c r="B118" s="218"/>
      <c r="C118" s="174">
        <f t="shared" si="59"/>
        <v>42428</v>
      </c>
      <c r="D118" s="174">
        <f aca="true" t="shared" si="61" ref="D118:M118">D119</f>
        <v>42428</v>
      </c>
      <c r="E118" s="174">
        <f t="shared" si="61"/>
        <v>0</v>
      </c>
      <c r="F118" s="174">
        <f t="shared" si="61"/>
        <v>0</v>
      </c>
      <c r="G118" s="174">
        <f t="shared" si="61"/>
        <v>0</v>
      </c>
      <c r="H118" s="174">
        <f t="shared" si="61"/>
        <v>0</v>
      </c>
      <c r="I118" s="174">
        <f t="shared" si="61"/>
        <v>0</v>
      </c>
      <c r="J118" s="174">
        <f t="shared" si="61"/>
        <v>0</v>
      </c>
      <c r="K118" s="174">
        <f t="shared" si="61"/>
        <v>0</v>
      </c>
      <c r="L118" s="174">
        <f t="shared" si="61"/>
        <v>42428</v>
      </c>
      <c r="M118" s="174">
        <f t="shared" si="61"/>
        <v>42428</v>
      </c>
    </row>
    <row r="119" spans="1:13" ht="12.75" customHeight="1">
      <c r="A119" s="166">
        <v>3</v>
      </c>
      <c r="B119" s="167" t="s">
        <v>23</v>
      </c>
      <c r="C119" s="161">
        <f t="shared" si="59"/>
        <v>42428</v>
      </c>
      <c r="D119" s="161">
        <f>D120+D126</f>
        <v>42428</v>
      </c>
      <c r="E119" s="161">
        <f>E120+E126</f>
        <v>0</v>
      </c>
      <c r="F119" s="161">
        <f aca="true" t="shared" si="62" ref="F119:M119">F120+F126</f>
        <v>0</v>
      </c>
      <c r="G119" s="161">
        <f t="shared" si="62"/>
        <v>0</v>
      </c>
      <c r="H119" s="161">
        <f t="shared" si="62"/>
        <v>0</v>
      </c>
      <c r="I119" s="161">
        <f t="shared" si="62"/>
        <v>0</v>
      </c>
      <c r="J119" s="161">
        <f t="shared" si="62"/>
        <v>0</v>
      </c>
      <c r="K119" s="161">
        <f t="shared" si="62"/>
        <v>0</v>
      </c>
      <c r="L119" s="161">
        <f t="shared" si="62"/>
        <v>42428</v>
      </c>
      <c r="M119" s="161">
        <f t="shared" si="62"/>
        <v>42428</v>
      </c>
    </row>
    <row r="120" spans="1:13" ht="12.75" customHeight="1">
      <c r="A120" s="146">
        <v>31</v>
      </c>
      <c r="B120" s="147" t="s">
        <v>24</v>
      </c>
      <c r="C120" s="148">
        <f t="shared" si="59"/>
        <v>42428</v>
      </c>
      <c r="D120" s="148">
        <f>D121+D123</f>
        <v>42428</v>
      </c>
      <c r="E120" s="148">
        <f>E121+E123</f>
        <v>0</v>
      </c>
      <c r="F120" s="148">
        <f aca="true" t="shared" si="63" ref="F120:M120">F121+F123</f>
        <v>0</v>
      </c>
      <c r="G120" s="148">
        <f t="shared" si="63"/>
        <v>0</v>
      </c>
      <c r="H120" s="148">
        <f t="shared" si="63"/>
        <v>0</v>
      </c>
      <c r="I120" s="148">
        <f t="shared" si="63"/>
        <v>0</v>
      </c>
      <c r="J120" s="148">
        <f t="shared" si="63"/>
        <v>0</v>
      </c>
      <c r="K120" s="148">
        <f t="shared" si="63"/>
        <v>0</v>
      </c>
      <c r="L120" s="148">
        <f t="shared" si="63"/>
        <v>42428</v>
      </c>
      <c r="M120" s="148">
        <f t="shared" si="63"/>
        <v>42428</v>
      </c>
    </row>
    <row r="121" spans="1:13" ht="12.75" customHeight="1">
      <c r="A121" s="149">
        <v>311</v>
      </c>
      <c r="B121" s="150" t="s">
        <v>25</v>
      </c>
      <c r="C121" s="162">
        <f t="shared" si="59"/>
        <v>36202</v>
      </c>
      <c r="D121" s="162">
        <f aca="true" t="shared" si="64" ref="D121:M121">D122</f>
        <v>36202</v>
      </c>
      <c r="E121" s="162">
        <f t="shared" si="64"/>
        <v>0</v>
      </c>
      <c r="F121" s="162">
        <f t="shared" si="64"/>
        <v>0</v>
      </c>
      <c r="G121" s="162">
        <f t="shared" si="64"/>
        <v>0</v>
      </c>
      <c r="H121" s="162">
        <f t="shared" si="64"/>
        <v>0</v>
      </c>
      <c r="I121" s="162">
        <f t="shared" si="64"/>
        <v>0</v>
      </c>
      <c r="J121" s="162">
        <f t="shared" si="64"/>
        <v>0</v>
      </c>
      <c r="K121" s="162">
        <f t="shared" si="64"/>
        <v>0</v>
      </c>
      <c r="L121" s="162">
        <f t="shared" si="64"/>
        <v>36202</v>
      </c>
      <c r="M121" s="162">
        <f t="shared" si="64"/>
        <v>36202</v>
      </c>
    </row>
    <row r="122" spans="1:13" ht="12.75" customHeight="1">
      <c r="A122" s="152">
        <v>3111</v>
      </c>
      <c r="B122" s="153" t="s">
        <v>42</v>
      </c>
      <c r="C122" s="151">
        <f t="shared" si="59"/>
        <v>36202</v>
      </c>
      <c r="D122" s="151">
        <v>36202</v>
      </c>
      <c r="E122" s="151"/>
      <c r="F122" s="151"/>
      <c r="G122" s="151"/>
      <c r="H122" s="151"/>
      <c r="I122" s="151"/>
      <c r="J122" s="151"/>
      <c r="K122" s="151"/>
      <c r="L122" s="151">
        <v>36202</v>
      </c>
      <c r="M122" s="151">
        <v>36202</v>
      </c>
    </row>
    <row r="123" spans="1:13" ht="12.75" customHeight="1">
      <c r="A123" s="149">
        <v>313</v>
      </c>
      <c r="B123" s="150" t="s">
        <v>27</v>
      </c>
      <c r="C123" s="162">
        <f t="shared" si="59"/>
        <v>6226</v>
      </c>
      <c r="D123" s="162">
        <f>SUM(D124:D125)</f>
        <v>6226</v>
      </c>
      <c r="E123" s="162">
        <f>SUM(E124:E125)</f>
        <v>0</v>
      </c>
      <c r="F123" s="162">
        <f aca="true" t="shared" si="65" ref="F123:M123">SUM(F124:F125)</f>
        <v>0</v>
      </c>
      <c r="G123" s="162">
        <f t="shared" si="65"/>
        <v>0</v>
      </c>
      <c r="H123" s="162">
        <f t="shared" si="65"/>
        <v>0</v>
      </c>
      <c r="I123" s="162">
        <f t="shared" si="65"/>
        <v>0</v>
      </c>
      <c r="J123" s="162">
        <f t="shared" si="65"/>
        <v>0</v>
      </c>
      <c r="K123" s="162">
        <f t="shared" si="65"/>
        <v>0</v>
      </c>
      <c r="L123" s="162">
        <f t="shared" si="65"/>
        <v>6226</v>
      </c>
      <c r="M123" s="162">
        <f t="shared" si="65"/>
        <v>6226</v>
      </c>
    </row>
    <row r="124" spans="1:13" ht="12.75" customHeight="1">
      <c r="A124" s="152">
        <v>3132</v>
      </c>
      <c r="B124" s="153" t="s">
        <v>45</v>
      </c>
      <c r="C124" s="151">
        <f t="shared" si="59"/>
        <v>5611</v>
      </c>
      <c r="D124" s="151">
        <v>5611</v>
      </c>
      <c r="E124" s="151"/>
      <c r="F124" s="151"/>
      <c r="G124" s="151"/>
      <c r="H124" s="151"/>
      <c r="I124" s="151"/>
      <c r="J124" s="151"/>
      <c r="K124" s="151"/>
      <c r="L124" s="151">
        <v>5611</v>
      </c>
      <c r="M124" s="151">
        <v>5611</v>
      </c>
    </row>
    <row r="125" spans="1:13" ht="12.75" customHeight="1">
      <c r="A125" s="152">
        <v>3133</v>
      </c>
      <c r="B125" s="153" t="s">
        <v>46</v>
      </c>
      <c r="C125" s="151">
        <f t="shared" si="59"/>
        <v>615</v>
      </c>
      <c r="D125" s="151">
        <v>615</v>
      </c>
      <c r="E125" s="151"/>
      <c r="F125" s="151"/>
      <c r="G125" s="151"/>
      <c r="H125" s="151"/>
      <c r="I125" s="151"/>
      <c r="J125" s="151"/>
      <c r="K125" s="151"/>
      <c r="L125" s="151">
        <v>615</v>
      </c>
      <c r="M125" s="151">
        <v>615</v>
      </c>
    </row>
    <row r="126" spans="1:13" ht="12.75" customHeight="1">
      <c r="A126" s="146">
        <v>32</v>
      </c>
      <c r="B126" s="147" t="s">
        <v>28</v>
      </c>
      <c r="C126" s="148">
        <f t="shared" si="59"/>
        <v>0</v>
      </c>
      <c r="D126" s="148">
        <f aca="true" t="shared" si="66" ref="D126:M126">D127</f>
        <v>0</v>
      </c>
      <c r="E126" s="148">
        <f t="shared" si="66"/>
        <v>0</v>
      </c>
      <c r="F126" s="148">
        <f t="shared" si="66"/>
        <v>0</v>
      </c>
      <c r="G126" s="148">
        <f t="shared" si="66"/>
        <v>0</v>
      </c>
      <c r="H126" s="148">
        <f t="shared" si="66"/>
        <v>0</v>
      </c>
      <c r="I126" s="148">
        <f t="shared" si="66"/>
        <v>0</v>
      </c>
      <c r="J126" s="148">
        <f t="shared" si="66"/>
        <v>0</v>
      </c>
      <c r="K126" s="148">
        <f t="shared" si="66"/>
        <v>0</v>
      </c>
      <c r="L126" s="148">
        <f t="shared" si="66"/>
        <v>0</v>
      </c>
      <c r="M126" s="148">
        <f t="shared" si="66"/>
        <v>0</v>
      </c>
    </row>
    <row r="127" spans="1:13" ht="12.75" customHeight="1">
      <c r="A127" s="149">
        <v>321</v>
      </c>
      <c r="B127" s="150" t="s">
        <v>29</v>
      </c>
      <c r="C127" s="162">
        <f t="shared" si="59"/>
        <v>0</v>
      </c>
      <c r="D127" s="162">
        <f aca="true" t="shared" si="67" ref="D127:M127">D128</f>
        <v>0</v>
      </c>
      <c r="E127" s="162">
        <f t="shared" si="67"/>
        <v>0</v>
      </c>
      <c r="F127" s="162">
        <f t="shared" si="67"/>
        <v>0</v>
      </c>
      <c r="G127" s="162">
        <f t="shared" si="67"/>
        <v>0</v>
      </c>
      <c r="H127" s="162">
        <f t="shared" si="67"/>
        <v>0</v>
      </c>
      <c r="I127" s="162">
        <f t="shared" si="67"/>
        <v>0</v>
      </c>
      <c r="J127" s="162">
        <f t="shared" si="67"/>
        <v>0</v>
      </c>
      <c r="K127" s="162">
        <f t="shared" si="67"/>
        <v>0</v>
      </c>
      <c r="L127" s="162">
        <f t="shared" si="67"/>
        <v>0</v>
      </c>
      <c r="M127" s="162">
        <f t="shared" si="67"/>
        <v>0</v>
      </c>
    </row>
    <row r="128" spans="1:13" ht="12.75" customHeight="1">
      <c r="A128" s="152">
        <v>3212</v>
      </c>
      <c r="B128" s="153" t="s">
        <v>48</v>
      </c>
      <c r="C128" s="151">
        <f t="shared" si="59"/>
        <v>0</v>
      </c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</row>
    <row r="129" spans="1:13" s="12" customFormat="1" ht="25.5" customHeight="1">
      <c r="A129" s="217" t="s">
        <v>107</v>
      </c>
      <c r="B129" s="218"/>
      <c r="C129" s="174">
        <f t="shared" si="59"/>
        <v>28286</v>
      </c>
      <c r="D129" s="174">
        <f>D130</f>
        <v>28286</v>
      </c>
      <c r="E129" s="174">
        <f aca="true" t="shared" si="68" ref="E129:K129">E130</f>
        <v>0</v>
      </c>
      <c r="F129" s="174">
        <f t="shared" si="68"/>
        <v>0</v>
      </c>
      <c r="G129" s="174">
        <f t="shared" si="68"/>
        <v>0</v>
      </c>
      <c r="H129" s="174">
        <f t="shared" si="68"/>
        <v>0</v>
      </c>
      <c r="I129" s="174">
        <f t="shared" si="68"/>
        <v>0</v>
      </c>
      <c r="J129" s="174">
        <f t="shared" si="68"/>
        <v>0</v>
      </c>
      <c r="K129" s="174">
        <f t="shared" si="68"/>
        <v>0</v>
      </c>
      <c r="L129" s="174">
        <f>L130</f>
        <v>28286</v>
      </c>
      <c r="M129" s="174">
        <f>M130</f>
        <v>28286</v>
      </c>
    </row>
    <row r="130" spans="1:13" ht="12.75" customHeight="1">
      <c r="A130" s="166">
        <v>3</v>
      </c>
      <c r="B130" s="167" t="s">
        <v>23</v>
      </c>
      <c r="C130" s="161">
        <f t="shared" si="59"/>
        <v>28286</v>
      </c>
      <c r="D130" s="161">
        <f aca="true" t="shared" si="69" ref="D130:K130">D131+D137</f>
        <v>28286</v>
      </c>
      <c r="E130" s="161">
        <f t="shared" si="69"/>
        <v>0</v>
      </c>
      <c r="F130" s="161">
        <f t="shared" si="69"/>
        <v>0</v>
      </c>
      <c r="G130" s="161">
        <f t="shared" si="69"/>
        <v>0</v>
      </c>
      <c r="H130" s="161">
        <f t="shared" si="69"/>
        <v>0</v>
      </c>
      <c r="I130" s="161">
        <f t="shared" si="69"/>
        <v>0</v>
      </c>
      <c r="J130" s="161">
        <f t="shared" si="69"/>
        <v>0</v>
      </c>
      <c r="K130" s="161">
        <f t="shared" si="69"/>
        <v>0</v>
      </c>
      <c r="L130" s="161">
        <f>L131+L137</f>
        <v>28286</v>
      </c>
      <c r="M130" s="161">
        <f>M131+M137</f>
        <v>28286</v>
      </c>
    </row>
    <row r="131" spans="1:13" ht="12.75" customHeight="1">
      <c r="A131" s="146">
        <v>31</v>
      </c>
      <c r="B131" s="147" t="s">
        <v>24</v>
      </c>
      <c r="C131" s="148">
        <f t="shared" si="59"/>
        <v>28286</v>
      </c>
      <c r="D131" s="148">
        <f aca="true" t="shared" si="70" ref="D131:I131">D132+D134</f>
        <v>28286</v>
      </c>
      <c r="E131" s="148">
        <f t="shared" si="70"/>
        <v>0</v>
      </c>
      <c r="F131" s="148">
        <f t="shared" si="70"/>
        <v>0</v>
      </c>
      <c r="G131" s="148">
        <f t="shared" si="70"/>
        <v>0</v>
      </c>
      <c r="H131" s="148">
        <f t="shared" si="70"/>
        <v>0</v>
      </c>
      <c r="I131" s="148">
        <f t="shared" si="70"/>
        <v>0</v>
      </c>
      <c r="J131" s="148">
        <f>J132+J134</f>
        <v>0</v>
      </c>
      <c r="K131" s="148">
        <f>K132+K134</f>
        <v>0</v>
      </c>
      <c r="L131" s="148">
        <f>L132+L134</f>
        <v>28286</v>
      </c>
      <c r="M131" s="148">
        <f>M132+M134</f>
        <v>28286</v>
      </c>
    </row>
    <row r="132" spans="1:13" ht="12.75" customHeight="1">
      <c r="A132" s="149">
        <v>311</v>
      </c>
      <c r="B132" s="150" t="s">
        <v>25</v>
      </c>
      <c r="C132" s="162">
        <f t="shared" si="59"/>
        <v>24135</v>
      </c>
      <c r="D132" s="162">
        <f aca="true" t="shared" si="71" ref="D132:M132">D133</f>
        <v>24135</v>
      </c>
      <c r="E132" s="162">
        <f t="shared" si="71"/>
        <v>0</v>
      </c>
      <c r="F132" s="162">
        <f t="shared" si="71"/>
        <v>0</v>
      </c>
      <c r="G132" s="162">
        <f t="shared" si="71"/>
        <v>0</v>
      </c>
      <c r="H132" s="162">
        <f t="shared" si="71"/>
        <v>0</v>
      </c>
      <c r="I132" s="162">
        <f t="shared" si="71"/>
        <v>0</v>
      </c>
      <c r="J132" s="162">
        <f t="shared" si="71"/>
        <v>0</v>
      </c>
      <c r="K132" s="162">
        <f t="shared" si="71"/>
        <v>0</v>
      </c>
      <c r="L132" s="162">
        <f t="shared" si="71"/>
        <v>24135</v>
      </c>
      <c r="M132" s="162">
        <f t="shared" si="71"/>
        <v>24135</v>
      </c>
    </row>
    <row r="133" spans="1:13" ht="12.75" customHeight="1">
      <c r="A133" s="152">
        <v>3111</v>
      </c>
      <c r="B133" s="153" t="s">
        <v>42</v>
      </c>
      <c r="C133" s="151">
        <f t="shared" si="59"/>
        <v>24135</v>
      </c>
      <c r="D133" s="151">
        <v>24135</v>
      </c>
      <c r="E133" s="151"/>
      <c r="F133" s="151"/>
      <c r="G133" s="151"/>
      <c r="H133" s="151"/>
      <c r="I133" s="151"/>
      <c r="J133" s="151"/>
      <c r="K133" s="151"/>
      <c r="L133" s="151">
        <v>24135</v>
      </c>
      <c r="M133" s="151">
        <v>24135</v>
      </c>
    </row>
    <row r="134" spans="1:13" ht="12.75" customHeight="1">
      <c r="A134" s="149">
        <v>313</v>
      </c>
      <c r="B134" s="150" t="s">
        <v>27</v>
      </c>
      <c r="C134" s="162">
        <f t="shared" si="59"/>
        <v>4151</v>
      </c>
      <c r="D134" s="162">
        <f aca="true" t="shared" si="72" ref="D134:I134">SUM(D135:D136)</f>
        <v>4151</v>
      </c>
      <c r="E134" s="162">
        <f t="shared" si="72"/>
        <v>0</v>
      </c>
      <c r="F134" s="162">
        <f t="shared" si="72"/>
        <v>0</v>
      </c>
      <c r="G134" s="162">
        <f t="shared" si="72"/>
        <v>0</v>
      </c>
      <c r="H134" s="162">
        <f t="shared" si="72"/>
        <v>0</v>
      </c>
      <c r="I134" s="162">
        <f t="shared" si="72"/>
        <v>0</v>
      </c>
      <c r="J134" s="162">
        <f>SUM(J135:J136)</f>
        <v>0</v>
      </c>
      <c r="K134" s="162">
        <f>SUM(K135:K136)</f>
        <v>0</v>
      </c>
      <c r="L134" s="162">
        <f>SUM(L135:L136)</f>
        <v>4151</v>
      </c>
      <c r="M134" s="162">
        <f>SUM(M135:M136)</f>
        <v>4151</v>
      </c>
    </row>
    <row r="135" spans="1:13" ht="12.75" customHeight="1">
      <c r="A135" s="152">
        <v>3132</v>
      </c>
      <c r="B135" s="153" t="s">
        <v>45</v>
      </c>
      <c r="C135" s="151">
        <f t="shared" si="59"/>
        <v>3741</v>
      </c>
      <c r="D135" s="151">
        <v>3741</v>
      </c>
      <c r="E135" s="151"/>
      <c r="F135" s="151"/>
      <c r="G135" s="151"/>
      <c r="H135" s="151"/>
      <c r="I135" s="151"/>
      <c r="J135" s="151"/>
      <c r="K135" s="151"/>
      <c r="L135" s="151">
        <v>3741</v>
      </c>
      <c r="M135" s="151">
        <v>3741</v>
      </c>
    </row>
    <row r="136" spans="1:13" ht="12.75" customHeight="1">
      <c r="A136" s="152">
        <v>3133</v>
      </c>
      <c r="B136" s="153" t="s">
        <v>46</v>
      </c>
      <c r="C136" s="151">
        <f t="shared" si="59"/>
        <v>410</v>
      </c>
      <c r="D136" s="151">
        <v>410</v>
      </c>
      <c r="E136" s="151"/>
      <c r="F136" s="151"/>
      <c r="G136" s="151"/>
      <c r="H136" s="151"/>
      <c r="I136" s="151"/>
      <c r="J136" s="151"/>
      <c r="K136" s="151"/>
      <c r="L136" s="151">
        <v>410</v>
      </c>
      <c r="M136" s="151">
        <v>410</v>
      </c>
    </row>
    <row r="137" spans="1:13" ht="12.75" customHeight="1">
      <c r="A137" s="146">
        <v>32</v>
      </c>
      <c r="B137" s="147" t="s">
        <v>28</v>
      </c>
      <c r="C137" s="148">
        <f t="shared" si="59"/>
        <v>0</v>
      </c>
      <c r="D137" s="148">
        <f aca="true" t="shared" si="73" ref="D137:M138">D138</f>
        <v>0</v>
      </c>
      <c r="E137" s="148">
        <f t="shared" si="73"/>
        <v>0</v>
      </c>
      <c r="F137" s="148">
        <f t="shared" si="73"/>
        <v>0</v>
      </c>
      <c r="G137" s="148">
        <f t="shared" si="73"/>
        <v>0</v>
      </c>
      <c r="H137" s="148">
        <f t="shared" si="73"/>
        <v>0</v>
      </c>
      <c r="I137" s="148">
        <f t="shared" si="73"/>
        <v>0</v>
      </c>
      <c r="J137" s="148">
        <f t="shared" si="73"/>
        <v>0</v>
      </c>
      <c r="K137" s="148">
        <v>0</v>
      </c>
      <c r="L137" s="148">
        <f t="shared" si="73"/>
        <v>0</v>
      </c>
      <c r="M137" s="148">
        <f t="shared" si="73"/>
        <v>0</v>
      </c>
    </row>
    <row r="138" spans="1:13" ht="12.75" customHeight="1">
      <c r="A138" s="149">
        <v>321</v>
      </c>
      <c r="B138" s="150" t="s">
        <v>29</v>
      </c>
      <c r="C138" s="162">
        <f t="shared" si="59"/>
        <v>0</v>
      </c>
      <c r="D138" s="162">
        <f t="shared" si="73"/>
        <v>0</v>
      </c>
      <c r="E138" s="162">
        <f t="shared" si="73"/>
        <v>0</v>
      </c>
      <c r="F138" s="162">
        <f t="shared" si="73"/>
        <v>0</v>
      </c>
      <c r="G138" s="162">
        <f t="shared" si="73"/>
        <v>0</v>
      </c>
      <c r="H138" s="162">
        <f t="shared" si="73"/>
        <v>0</v>
      </c>
      <c r="I138" s="162">
        <f t="shared" si="73"/>
        <v>0</v>
      </c>
      <c r="J138" s="162">
        <f t="shared" si="73"/>
        <v>0</v>
      </c>
      <c r="K138" s="162">
        <v>0</v>
      </c>
      <c r="L138" s="162">
        <f t="shared" si="73"/>
        <v>0</v>
      </c>
      <c r="M138" s="162">
        <f t="shared" si="73"/>
        <v>0</v>
      </c>
    </row>
    <row r="139" spans="1:13" ht="12.75" customHeight="1">
      <c r="A139" s="152">
        <v>3212</v>
      </c>
      <c r="B139" s="153" t="s">
        <v>48</v>
      </c>
      <c r="C139" s="151">
        <f t="shared" si="59"/>
        <v>0</v>
      </c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</row>
    <row r="140" spans="1:13" ht="12.75">
      <c r="A140" s="152"/>
      <c r="B140" s="173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</row>
    <row r="141" spans="1:13" s="12" customFormat="1" ht="12.75" customHeight="1">
      <c r="A141" s="209" t="s">
        <v>94</v>
      </c>
      <c r="B141" s="209"/>
      <c r="C141" s="157">
        <f>C142+C152</f>
        <v>0</v>
      </c>
      <c r="D141" s="157">
        <f aca="true" t="shared" si="74" ref="D141:M141">D142+D152</f>
        <v>0</v>
      </c>
      <c r="E141" s="157">
        <f t="shared" si="74"/>
        <v>0</v>
      </c>
      <c r="F141" s="157">
        <f t="shared" si="74"/>
        <v>0</v>
      </c>
      <c r="G141" s="157">
        <f t="shared" si="74"/>
        <v>0</v>
      </c>
      <c r="H141" s="157">
        <f t="shared" si="74"/>
        <v>0</v>
      </c>
      <c r="I141" s="157">
        <f t="shared" si="74"/>
        <v>0</v>
      </c>
      <c r="J141" s="157">
        <f t="shared" si="74"/>
        <v>0</v>
      </c>
      <c r="K141" s="157">
        <f t="shared" si="74"/>
        <v>0</v>
      </c>
      <c r="L141" s="157">
        <f t="shared" si="74"/>
        <v>0</v>
      </c>
      <c r="M141" s="157">
        <f t="shared" si="74"/>
        <v>0</v>
      </c>
    </row>
    <row r="142" spans="1:13" s="12" customFormat="1" ht="12.75" customHeight="1">
      <c r="A142" s="175" t="s">
        <v>95</v>
      </c>
      <c r="B142" s="176"/>
      <c r="C142" s="174">
        <f>SUM(D142:K142)</f>
        <v>0</v>
      </c>
      <c r="D142" s="174">
        <f aca="true" t="shared" si="75" ref="D142:M142">D143</f>
        <v>0</v>
      </c>
      <c r="E142" s="174">
        <f t="shared" si="75"/>
        <v>0</v>
      </c>
      <c r="F142" s="174">
        <f t="shared" si="75"/>
        <v>0</v>
      </c>
      <c r="G142" s="174">
        <f t="shared" si="75"/>
        <v>0</v>
      </c>
      <c r="H142" s="174">
        <f t="shared" si="75"/>
        <v>0</v>
      </c>
      <c r="I142" s="174">
        <f t="shared" si="75"/>
        <v>0</v>
      </c>
      <c r="J142" s="174">
        <f t="shared" si="75"/>
        <v>0</v>
      </c>
      <c r="K142" s="174">
        <f t="shared" si="75"/>
        <v>0</v>
      </c>
      <c r="L142" s="174">
        <f t="shared" si="75"/>
        <v>0</v>
      </c>
      <c r="M142" s="174">
        <f t="shared" si="75"/>
        <v>0</v>
      </c>
    </row>
    <row r="143" spans="1:13" s="12" customFormat="1" ht="25.5">
      <c r="A143" s="143">
        <v>4</v>
      </c>
      <c r="B143" s="160" t="s">
        <v>36</v>
      </c>
      <c r="C143" s="161">
        <f aca="true" t="shared" si="76" ref="C143:C157">SUM(D143:K143)</f>
        <v>0</v>
      </c>
      <c r="D143" s="161">
        <f aca="true" t="shared" si="77" ref="D143:L143">D144</f>
        <v>0</v>
      </c>
      <c r="E143" s="161">
        <f t="shared" si="77"/>
        <v>0</v>
      </c>
      <c r="F143" s="161">
        <f t="shared" si="77"/>
        <v>0</v>
      </c>
      <c r="G143" s="161">
        <f t="shared" si="77"/>
        <v>0</v>
      </c>
      <c r="H143" s="161">
        <f t="shared" si="77"/>
        <v>0</v>
      </c>
      <c r="I143" s="161">
        <f t="shared" si="77"/>
        <v>0</v>
      </c>
      <c r="J143" s="161">
        <f>J144</f>
        <v>0</v>
      </c>
      <c r="K143" s="161">
        <f>K144</f>
        <v>0</v>
      </c>
      <c r="L143" s="161">
        <f t="shared" si="77"/>
        <v>0</v>
      </c>
      <c r="M143" s="161">
        <f>M144</f>
        <v>0</v>
      </c>
    </row>
    <row r="144" spans="1:13" s="12" customFormat="1" ht="25.5">
      <c r="A144" s="146">
        <v>42</v>
      </c>
      <c r="B144" s="147" t="s">
        <v>37</v>
      </c>
      <c r="C144" s="148">
        <f t="shared" si="76"/>
        <v>0</v>
      </c>
      <c r="D144" s="148">
        <f aca="true" t="shared" si="78" ref="D144:I144">D145+D149</f>
        <v>0</v>
      </c>
      <c r="E144" s="148">
        <f t="shared" si="78"/>
        <v>0</v>
      </c>
      <c r="F144" s="148">
        <f t="shared" si="78"/>
        <v>0</v>
      </c>
      <c r="G144" s="148">
        <f t="shared" si="78"/>
        <v>0</v>
      </c>
      <c r="H144" s="148">
        <f t="shared" si="78"/>
        <v>0</v>
      </c>
      <c r="I144" s="148">
        <f t="shared" si="78"/>
        <v>0</v>
      </c>
      <c r="J144" s="148">
        <f>J145+J149</f>
        <v>0</v>
      </c>
      <c r="K144" s="148">
        <f>K145+K149</f>
        <v>0</v>
      </c>
      <c r="L144" s="148">
        <f>L145+L149</f>
        <v>0</v>
      </c>
      <c r="M144" s="148">
        <f>M145+M149</f>
        <v>0</v>
      </c>
    </row>
    <row r="145" spans="1:13" ht="12.75">
      <c r="A145" s="149">
        <v>422</v>
      </c>
      <c r="B145" s="150" t="s">
        <v>35</v>
      </c>
      <c r="C145" s="162">
        <f t="shared" si="76"/>
        <v>0</v>
      </c>
      <c r="D145" s="162">
        <f>D146+D147+D148</f>
        <v>0</v>
      </c>
      <c r="E145" s="162">
        <f aca="true" t="shared" si="79" ref="E145:M145">E146+E147+E148</f>
        <v>0</v>
      </c>
      <c r="F145" s="162">
        <f>F146+F147+F148</f>
        <v>0</v>
      </c>
      <c r="G145" s="162">
        <f t="shared" si="79"/>
        <v>0</v>
      </c>
      <c r="H145" s="162">
        <f t="shared" si="79"/>
        <v>0</v>
      </c>
      <c r="I145" s="162">
        <f t="shared" si="79"/>
        <v>0</v>
      </c>
      <c r="J145" s="162">
        <f t="shared" si="79"/>
        <v>0</v>
      </c>
      <c r="K145" s="162">
        <f t="shared" si="79"/>
        <v>0</v>
      </c>
      <c r="L145" s="162">
        <f t="shared" si="79"/>
        <v>0</v>
      </c>
      <c r="M145" s="162">
        <f t="shared" si="79"/>
        <v>0</v>
      </c>
    </row>
    <row r="146" spans="1:13" ht="12.75" customHeight="1">
      <c r="A146" s="152">
        <v>4221</v>
      </c>
      <c r="B146" s="153" t="s">
        <v>71</v>
      </c>
      <c r="C146" s="151">
        <f t="shared" si="76"/>
        <v>0</v>
      </c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</row>
    <row r="147" spans="1:13" ht="12.75" customHeight="1">
      <c r="A147" s="152">
        <v>4222</v>
      </c>
      <c r="B147" s="153" t="s">
        <v>72</v>
      </c>
      <c r="C147" s="151">
        <f t="shared" si="76"/>
        <v>0</v>
      </c>
      <c r="D147" s="151"/>
      <c r="E147" s="151"/>
      <c r="F147" s="151">
        <v>0</v>
      </c>
      <c r="G147" s="151"/>
      <c r="H147" s="151">
        <v>0</v>
      </c>
      <c r="I147" s="151">
        <v>0</v>
      </c>
      <c r="J147" s="151"/>
      <c r="K147" s="151"/>
      <c r="L147" s="151"/>
      <c r="M147" s="151"/>
    </row>
    <row r="148" spans="1:13" s="12" customFormat="1" ht="12.75" customHeight="1">
      <c r="A148" s="152">
        <v>4227</v>
      </c>
      <c r="B148" s="153" t="s">
        <v>73</v>
      </c>
      <c r="C148" s="151">
        <f t="shared" si="76"/>
        <v>0</v>
      </c>
      <c r="D148" s="151"/>
      <c r="E148" s="151"/>
      <c r="F148" s="151">
        <v>0</v>
      </c>
      <c r="G148" s="151"/>
      <c r="H148" s="151">
        <v>0</v>
      </c>
      <c r="I148" s="151">
        <v>0</v>
      </c>
      <c r="J148" s="151"/>
      <c r="K148" s="151"/>
      <c r="L148" s="151"/>
      <c r="M148" s="151"/>
    </row>
    <row r="149" spans="1:13" ht="25.5">
      <c r="A149" s="149">
        <v>424</v>
      </c>
      <c r="B149" s="150" t="s">
        <v>38</v>
      </c>
      <c r="C149" s="162">
        <f t="shared" si="76"/>
        <v>0</v>
      </c>
      <c r="D149" s="162">
        <f aca="true" t="shared" si="80" ref="D149:M149">D150</f>
        <v>0</v>
      </c>
      <c r="E149" s="162">
        <f t="shared" si="80"/>
        <v>0</v>
      </c>
      <c r="F149" s="162">
        <f t="shared" si="80"/>
        <v>0</v>
      </c>
      <c r="G149" s="162">
        <f t="shared" si="80"/>
        <v>0</v>
      </c>
      <c r="H149" s="162">
        <f t="shared" si="80"/>
        <v>0</v>
      </c>
      <c r="I149" s="162">
        <f t="shared" si="80"/>
        <v>0</v>
      </c>
      <c r="J149" s="162">
        <f t="shared" si="80"/>
        <v>0</v>
      </c>
      <c r="K149" s="162">
        <f t="shared" si="80"/>
        <v>0</v>
      </c>
      <c r="L149" s="162">
        <f t="shared" si="80"/>
        <v>0</v>
      </c>
      <c r="M149" s="162">
        <f t="shared" si="80"/>
        <v>0</v>
      </c>
    </row>
    <row r="150" spans="1:13" ht="12.75" customHeight="1">
      <c r="A150" s="152">
        <v>4241</v>
      </c>
      <c r="B150" s="153" t="s">
        <v>74</v>
      </c>
      <c r="C150" s="151">
        <f t="shared" si="76"/>
        <v>0</v>
      </c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</row>
    <row r="151" spans="1:13" ht="12.75">
      <c r="A151" s="152"/>
      <c r="B151" s="153"/>
      <c r="C151" s="151">
        <f t="shared" si="76"/>
        <v>0</v>
      </c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</row>
    <row r="152" spans="1:13" s="12" customFormat="1" ht="12.75">
      <c r="A152" s="175" t="s">
        <v>84</v>
      </c>
      <c r="B152" s="176"/>
      <c r="C152" s="174">
        <f t="shared" si="76"/>
        <v>0</v>
      </c>
      <c r="D152" s="174">
        <f>'PLAN RASHODA I IZDATAKA'!D153</f>
        <v>0</v>
      </c>
      <c r="E152" s="174">
        <f>'PLAN RASHODA I IZDATAKA'!E153</f>
        <v>0</v>
      </c>
      <c r="F152" s="174">
        <f>'PLAN RASHODA I IZDATAKA'!F153</f>
        <v>0</v>
      </c>
      <c r="G152" s="174">
        <f>'PLAN RASHODA I IZDATAKA'!G153</f>
        <v>0</v>
      </c>
      <c r="H152" s="174">
        <f>'PLAN RASHODA I IZDATAKA'!H153</f>
        <v>0</v>
      </c>
      <c r="I152" s="174">
        <f>'PLAN RASHODA I IZDATAKA'!I153</f>
        <v>0</v>
      </c>
      <c r="J152" s="174">
        <f>'PLAN RASHODA I IZDATAKA'!J153</f>
        <v>0</v>
      </c>
      <c r="K152" s="174">
        <f>'PLAN RASHODA I IZDATAKA'!K153</f>
        <v>0</v>
      </c>
      <c r="L152" s="174">
        <f>'PLAN RASHODA I IZDATAKA'!L153</f>
        <v>0</v>
      </c>
      <c r="M152" s="174">
        <f>'PLAN RASHODA I IZDATAKA'!M153</f>
        <v>0</v>
      </c>
    </row>
    <row r="153" spans="1:13" s="12" customFormat="1" ht="25.5">
      <c r="A153" s="143">
        <v>4</v>
      </c>
      <c r="B153" s="160" t="s">
        <v>36</v>
      </c>
      <c r="C153" s="161">
        <f t="shared" si="76"/>
        <v>0</v>
      </c>
      <c r="D153" s="161">
        <f aca="true" t="shared" si="81" ref="D153:M153">D154</f>
        <v>0</v>
      </c>
      <c r="E153" s="161">
        <f t="shared" si="81"/>
        <v>0</v>
      </c>
      <c r="F153" s="161">
        <f t="shared" si="81"/>
        <v>0</v>
      </c>
      <c r="G153" s="161">
        <f t="shared" si="81"/>
        <v>0</v>
      </c>
      <c r="H153" s="161">
        <f t="shared" si="81"/>
        <v>0</v>
      </c>
      <c r="I153" s="161">
        <f t="shared" si="81"/>
        <v>0</v>
      </c>
      <c r="J153" s="161">
        <f t="shared" si="81"/>
        <v>0</v>
      </c>
      <c r="K153" s="161">
        <f t="shared" si="81"/>
        <v>0</v>
      </c>
      <c r="L153" s="161">
        <f t="shared" si="81"/>
        <v>0</v>
      </c>
      <c r="M153" s="161">
        <f t="shared" si="81"/>
        <v>0</v>
      </c>
    </row>
    <row r="154" spans="1:13" s="12" customFormat="1" ht="25.5">
      <c r="A154" s="146">
        <v>45</v>
      </c>
      <c r="B154" s="147" t="s">
        <v>78</v>
      </c>
      <c r="C154" s="148">
        <f t="shared" si="76"/>
        <v>0</v>
      </c>
      <c r="D154" s="148">
        <f aca="true" t="shared" si="82" ref="D154:M154">D155</f>
        <v>0</v>
      </c>
      <c r="E154" s="148">
        <f t="shared" si="82"/>
        <v>0</v>
      </c>
      <c r="F154" s="148">
        <f t="shared" si="82"/>
        <v>0</v>
      </c>
      <c r="G154" s="148">
        <f t="shared" si="82"/>
        <v>0</v>
      </c>
      <c r="H154" s="148">
        <f t="shared" si="82"/>
        <v>0</v>
      </c>
      <c r="I154" s="148">
        <f t="shared" si="82"/>
        <v>0</v>
      </c>
      <c r="J154" s="148">
        <f t="shared" si="82"/>
        <v>0</v>
      </c>
      <c r="K154" s="148">
        <f t="shared" si="82"/>
        <v>0</v>
      </c>
      <c r="L154" s="148">
        <f t="shared" si="82"/>
        <v>0</v>
      </c>
      <c r="M154" s="148">
        <f t="shared" si="82"/>
        <v>0</v>
      </c>
    </row>
    <row r="155" spans="1:13" s="12" customFormat="1" ht="25.5">
      <c r="A155" s="149">
        <v>451</v>
      </c>
      <c r="B155" s="150" t="s">
        <v>79</v>
      </c>
      <c r="C155" s="162">
        <f t="shared" si="76"/>
        <v>0</v>
      </c>
      <c r="D155" s="162">
        <f aca="true" t="shared" si="83" ref="D155:M155">D156</f>
        <v>0</v>
      </c>
      <c r="E155" s="162">
        <f t="shared" si="83"/>
        <v>0</v>
      </c>
      <c r="F155" s="162">
        <f t="shared" si="83"/>
        <v>0</v>
      </c>
      <c r="G155" s="162">
        <f t="shared" si="83"/>
        <v>0</v>
      </c>
      <c r="H155" s="162">
        <f t="shared" si="83"/>
        <v>0</v>
      </c>
      <c r="I155" s="162">
        <f t="shared" si="83"/>
        <v>0</v>
      </c>
      <c r="J155" s="162">
        <f t="shared" si="83"/>
        <v>0</v>
      </c>
      <c r="K155" s="162">
        <f t="shared" si="83"/>
        <v>0</v>
      </c>
      <c r="L155" s="162">
        <f t="shared" si="83"/>
        <v>0</v>
      </c>
      <c r="M155" s="162">
        <f t="shared" si="83"/>
        <v>0</v>
      </c>
    </row>
    <row r="156" spans="1:13" ht="26.25" customHeight="1">
      <c r="A156" s="152">
        <v>4511</v>
      </c>
      <c r="B156" s="153" t="s">
        <v>79</v>
      </c>
      <c r="C156" s="151">
        <f t="shared" si="76"/>
        <v>0</v>
      </c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</row>
    <row r="157" spans="1:13" ht="12.75" customHeight="1">
      <c r="A157" s="152"/>
      <c r="B157" s="153"/>
      <c r="C157" s="151">
        <f t="shared" si="76"/>
        <v>0</v>
      </c>
      <c r="D157" s="151"/>
      <c r="E157" s="151"/>
      <c r="F157" s="151"/>
      <c r="G157" s="151"/>
      <c r="H157" s="151"/>
      <c r="I157" s="151"/>
      <c r="J157" s="151"/>
      <c r="K157" s="151"/>
      <c r="L157" s="151"/>
      <c r="M157" s="151"/>
    </row>
    <row r="158" spans="1:13" ht="27" customHeight="1">
      <c r="A158" s="210" t="s">
        <v>89</v>
      </c>
      <c r="B158" s="210"/>
      <c r="C158" s="157">
        <f aca="true" t="shared" si="84" ref="C158:C166">SUM(D158:K158)</f>
        <v>0</v>
      </c>
      <c r="D158" s="157">
        <f aca="true" t="shared" si="85" ref="D158:M158">D159</f>
        <v>0</v>
      </c>
      <c r="E158" s="157">
        <f t="shared" si="85"/>
        <v>0</v>
      </c>
      <c r="F158" s="157">
        <f t="shared" si="85"/>
        <v>0</v>
      </c>
      <c r="G158" s="157">
        <f t="shared" si="85"/>
        <v>0</v>
      </c>
      <c r="H158" s="157">
        <f t="shared" si="85"/>
        <v>0</v>
      </c>
      <c r="I158" s="157">
        <f t="shared" si="85"/>
        <v>0</v>
      </c>
      <c r="J158" s="157">
        <f t="shared" si="85"/>
        <v>0</v>
      </c>
      <c r="K158" s="157">
        <f t="shared" si="85"/>
        <v>0</v>
      </c>
      <c r="L158" s="157">
        <f t="shared" si="85"/>
        <v>0</v>
      </c>
      <c r="M158" s="157">
        <f t="shared" si="85"/>
        <v>0</v>
      </c>
    </row>
    <row r="159" spans="1:13" ht="26.25" customHeight="1">
      <c r="A159" s="219" t="s">
        <v>90</v>
      </c>
      <c r="B159" s="219"/>
      <c r="C159" s="159">
        <f t="shared" si="84"/>
        <v>0</v>
      </c>
      <c r="D159" s="159">
        <f aca="true" t="shared" si="86" ref="D159:M159">D160</f>
        <v>0</v>
      </c>
      <c r="E159" s="159">
        <f t="shared" si="86"/>
        <v>0</v>
      </c>
      <c r="F159" s="159">
        <f t="shared" si="86"/>
        <v>0</v>
      </c>
      <c r="G159" s="159">
        <f t="shared" si="86"/>
        <v>0</v>
      </c>
      <c r="H159" s="159">
        <f t="shared" si="86"/>
        <v>0</v>
      </c>
      <c r="I159" s="159">
        <f t="shared" si="86"/>
        <v>0</v>
      </c>
      <c r="J159" s="159">
        <f t="shared" si="86"/>
        <v>0</v>
      </c>
      <c r="K159" s="159">
        <f t="shared" si="86"/>
        <v>0</v>
      </c>
      <c r="L159" s="159">
        <f t="shared" si="86"/>
        <v>0</v>
      </c>
      <c r="M159" s="159">
        <f t="shared" si="86"/>
        <v>0</v>
      </c>
    </row>
    <row r="160" spans="1:13" ht="12.75">
      <c r="A160" s="177">
        <v>3</v>
      </c>
      <c r="B160" s="167" t="s">
        <v>23</v>
      </c>
      <c r="C160" s="161">
        <f t="shared" si="84"/>
        <v>0</v>
      </c>
      <c r="D160" s="161">
        <f aca="true" t="shared" si="87" ref="D160:M160">D161</f>
        <v>0</v>
      </c>
      <c r="E160" s="161">
        <f t="shared" si="87"/>
        <v>0</v>
      </c>
      <c r="F160" s="161">
        <f t="shared" si="87"/>
        <v>0</v>
      </c>
      <c r="G160" s="161">
        <f t="shared" si="87"/>
        <v>0</v>
      </c>
      <c r="H160" s="161">
        <f t="shared" si="87"/>
        <v>0</v>
      </c>
      <c r="I160" s="161">
        <f t="shared" si="87"/>
        <v>0</v>
      </c>
      <c r="J160" s="161">
        <f t="shared" si="87"/>
        <v>0</v>
      </c>
      <c r="K160" s="161">
        <f t="shared" si="87"/>
        <v>0</v>
      </c>
      <c r="L160" s="161">
        <f t="shared" si="87"/>
        <v>0</v>
      </c>
      <c r="M160" s="161">
        <f t="shared" si="87"/>
        <v>0</v>
      </c>
    </row>
    <row r="161" spans="1:13" ht="12.75">
      <c r="A161" s="168">
        <v>32</v>
      </c>
      <c r="B161" s="169" t="s">
        <v>28</v>
      </c>
      <c r="C161" s="148">
        <f t="shared" si="84"/>
        <v>0</v>
      </c>
      <c r="D161" s="148">
        <f aca="true" t="shared" si="88" ref="D161:M161">D162</f>
        <v>0</v>
      </c>
      <c r="E161" s="148">
        <f t="shared" si="88"/>
        <v>0</v>
      </c>
      <c r="F161" s="148">
        <f t="shared" si="88"/>
        <v>0</v>
      </c>
      <c r="G161" s="148">
        <f t="shared" si="88"/>
        <v>0</v>
      </c>
      <c r="H161" s="148">
        <f t="shared" si="88"/>
        <v>0</v>
      </c>
      <c r="I161" s="148">
        <f t="shared" si="88"/>
        <v>0</v>
      </c>
      <c r="J161" s="148">
        <f t="shared" si="88"/>
        <v>0</v>
      </c>
      <c r="K161" s="148">
        <f t="shared" si="88"/>
        <v>0</v>
      </c>
      <c r="L161" s="148">
        <f t="shared" si="88"/>
        <v>0</v>
      </c>
      <c r="M161" s="148">
        <f t="shared" si="88"/>
        <v>0</v>
      </c>
    </row>
    <row r="162" spans="1:13" ht="12.75">
      <c r="A162" s="170">
        <v>323</v>
      </c>
      <c r="B162" s="171" t="s">
        <v>31</v>
      </c>
      <c r="C162" s="162">
        <f t="shared" si="84"/>
        <v>0</v>
      </c>
      <c r="D162" s="162">
        <f aca="true" t="shared" si="89" ref="D162:M162">D163</f>
        <v>0</v>
      </c>
      <c r="E162" s="162">
        <f t="shared" si="89"/>
        <v>0</v>
      </c>
      <c r="F162" s="162">
        <f t="shared" si="89"/>
        <v>0</v>
      </c>
      <c r="G162" s="162">
        <f t="shared" si="89"/>
        <v>0</v>
      </c>
      <c r="H162" s="162">
        <f t="shared" si="89"/>
        <v>0</v>
      </c>
      <c r="I162" s="162">
        <f t="shared" si="89"/>
        <v>0</v>
      </c>
      <c r="J162" s="162">
        <f t="shared" si="89"/>
        <v>0</v>
      </c>
      <c r="K162" s="162">
        <f t="shared" si="89"/>
        <v>0</v>
      </c>
      <c r="L162" s="162">
        <f t="shared" si="89"/>
        <v>0</v>
      </c>
      <c r="M162" s="162">
        <f t="shared" si="89"/>
        <v>0</v>
      </c>
    </row>
    <row r="163" spans="1:13" ht="12.75" customHeight="1">
      <c r="A163" s="152">
        <v>3232</v>
      </c>
      <c r="B163" s="153" t="s">
        <v>58</v>
      </c>
      <c r="C163" s="151">
        <f t="shared" si="84"/>
        <v>0</v>
      </c>
      <c r="D163" s="151"/>
      <c r="E163" s="151">
        <v>0</v>
      </c>
      <c r="F163" s="151">
        <v>0</v>
      </c>
      <c r="G163" s="151">
        <v>0</v>
      </c>
      <c r="H163" s="151">
        <v>0</v>
      </c>
      <c r="I163" s="151">
        <v>0</v>
      </c>
      <c r="J163" s="151">
        <v>0</v>
      </c>
      <c r="K163" s="151">
        <v>0</v>
      </c>
      <c r="L163" s="151"/>
      <c r="M163" s="151"/>
    </row>
    <row r="164" spans="1:13" ht="12.75" customHeight="1">
      <c r="A164" s="152"/>
      <c r="B164" s="153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</row>
    <row r="165" spans="1:13" ht="12.75">
      <c r="A165" s="152"/>
      <c r="B165" s="153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</row>
    <row r="166" spans="1:13" s="12" customFormat="1" ht="12.75">
      <c r="A166" s="208" t="s">
        <v>77</v>
      </c>
      <c r="B166" s="208"/>
      <c r="C166" s="178">
        <f t="shared" si="84"/>
        <v>7252625</v>
      </c>
      <c r="D166" s="178">
        <f aca="true" t="shared" si="90" ref="D166:I166">D6+D25+D71+D78+D97+D141+D158</f>
        <v>502939</v>
      </c>
      <c r="E166" s="178">
        <f t="shared" si="90"/>
        <v>5998695</v>
      </c>
      <c r="F166" s="178">
        <f t="shared" si="90"/>
        <v>16010</v>
      </c>
      <c r="G166" s="178">
        <f t="shared" si="90"/>
        <v>252540</v>
      </c>
      <c r="H166" s="178">
        <f t="shared" si="90"/>
        <v>482441</v>
      </c>
      <c r="I166" s="178">
        <f t="shared" si="90"/>
        <v>0</v>
      </c>
      <c r="J166" s="178">
        <f>J6+J25+J71+J78+J97+J141+J158</f>
        <v>0</v>
      </c>
      <c r="K166" s="178">
        <f>K6+K25+K71+K78+K97+K141+K158</f>
        <v>0</v>
      </c>
      <c r="L166" s="178">
        <f>L6+L25+L71+L78+L97+L141+L158</f>
        <v>7252625</v>
      </c>
      <c r="M166" s="178">
        <f>M6+M25+M71+M78+M97+M141+M158</f>
        <v>7252625</v>
      </c>
    </row>
    <row r="167" spans="1:13" ht="12.75">
      <c r="A167" s="86"/>
      <c r="B167" s="15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</row>
    <row r="168" spans="1:13" ht="12.75">
      <c r="A168" s="87"/>
      <c r="B168" s="15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87"/>
      <c r="B169" s="15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87"/>
      <c r="B170" s="15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87"/>
      <c r="B171" s="15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87"/>
      <c r="B172" s="15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87"/>
      <c r="B173" s="15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87"/>
      <c r="B174" s="15"/>
      <c r="C174" s="60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87"/>
      <c r="B175" s="15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87"/>
      <c r="B176" s="15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87"/>
      <c r="B177" s="15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87"/>
      <c r="B178" s="15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87"/>
      <c r="B179" s="1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87"/>
      <c r="B180" s="15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87"/>
      <c r="B181" s="15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87"/>
      <c r="B182" s="1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87"/>
      <c r="B183" s="15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87"/>
      <c r="B184" s="15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87"/>
      <c r="B185" s="15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87"/>
      <c r="B186" s="15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87"/>
      <c r="B187" s="15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87"/>
      <c r="B188" s="15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87"/>
      <c r="B189" s="15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87"/>
      <c r="B190" s="15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87"/>
      <c r="B191" s="15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87"/>
      <c r="B192" s="15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87"/>
      <c r="B193" s="15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87"/>
      <c r="B194" s="15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87"/>
      <c r="B195" s="15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87"/>
      <c r="B196" s="15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87"/>
      <c r="B197" s="15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87"/>
      <c r="B198" s="15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87"/>
      <c r="B199" s="15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87"/>
      <c r="B200" s="15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87"/>
      <c r="B201" s="15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87"/>
      <c r="B202" s="15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87"/>
      <c r="B203" s="15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87"/>
      <c r="B204" s="1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87"/>
      <c r="B205" s="1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87"/>
      <c r="B206" s="1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87"/>
      <c r="B207" s="1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87"/>
      <c r="B208" s="15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87"/>
      <c r="B209" s="15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87"/>
      <c r="B210" s="15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87"/>
      <c r="B211" s="15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87"/>
      <c r="B212" s="1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87"/>
      <c r="B213" s="15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87"/>
      <c r="B214" s="15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87"/>
      <c r="B215" s="15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87"/>
      <c r="B216" s="15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87"/>
      <c r="B217" s="15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87"/>
      <c r="B218" s="15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87"/>
      <c r="B219" s="15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87"/>
      <c r="B220" s="15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87"/>
      <c r="B221" s="15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87"/>
      <c r="B222" s="15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87"/>
      <c r="B223" s="15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87"/>
      <c r="B224" s="15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87"/>
      <c r="B225" s="1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87"/>
      <c r="B226" s="1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87"/>
      <c r="B227" s="15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87"/>
      <c r="B228" s="15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87"/>
      <c r="B229" s="15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87"/>
      <c r="B230" s="15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87"/>
      <c r="B231" s="15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87"/>
      <c r="B232" s="15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87"/>
      <c r="B233" s="15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87"/>
      <c r="B234" s="15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87"/>
      <c r="B235" s="15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87"/>
      <c r="B236" s="15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87"/>
      <c r="B237" s="15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87"/>
      <c r="B238" s="15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87"/>
      <c r="B239" s="15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87"/>
      <c r="B240" s="15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87"/>
      <c r="B241" s="15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87"/>
      <c r="B242" s="15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87"/>
      <c r="B243" s="15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87"/>
      <c r="B244" s="15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87"/>
      <c r="B245" s="15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87"/>
      <c r="B246" s="15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87"/>
      <c r="B247" s="15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87"/>
      <c r="B248" s="15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87"/>
      <c r="B249" s="15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87"/>
      <c r="B250" s="15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87"/>
      <c r="B251" s="15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87"/>
      <c r="B252" s="15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87"/>
      <c r="B253" s="15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87"/>
      <c r="B254" s="15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87"/>
      <c r="B255" s="15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87"/>
      <c r="B256" s="15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87"/>
      <c r="B257" s="15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87"/>
      <c r="B258" s="15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87"/>
      <c r="B259" s="15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87"/>
      <c r="B260" s="15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87"/>
      <c r="B261" s="15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87"/>
      <c r="B262" s="15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87"/>
      <c r="B263" s="15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87"/>
      <c r="B264" s="15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87"/>
      <c r="B265" s="15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87"/>
      <c r="B266" s="15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87"/>
      <c r="B267" s="15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87"/>
      <c r="B268" s="15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87"/>
      <c r="B269" s="15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87"/>
      <c r="B270" s="15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87"/>
      <c r="B271" s="15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87"/>
      <c r="B272" s="1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87"/>
      <c r="B273" s="15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87"/>
      <c r="B274" s="15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87"/>
      <c r="B275" s="15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87"/>
      <c r="B276" s="15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87"/>
      <c r="B277" s="15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87"/>
      <c r="B278" s="15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87"/>
      <c r="B279" s="15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87"/>
      <c r="B280" s="15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87"/>
      <c r="B281" s="15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87"/>
      <c r="B282" s="15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87"/>
      <c r="B283" s="15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87"/>
      <c r="B284" s="15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87"/>
      <c r="B285" s="15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87"/>
      <c r="B286" s="15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87"/>
      <c r="B287" s="15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87"/>
      <c r="B288" s="15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87"/>
      <c r="B289" s="15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87"/>
      <c r="B290" s="15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87"/>
      <c r="B291" s="15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87"/>
      <c r="B292" s="15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87"/>
      <c r="B293" s="15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87"/>
      <c r="B294" s="15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87"/>
      <c r="B295" s="15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87"/>
      <c r="B296" s="15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87"/>
      <c r="B297" s="15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87"/>
      <c r="B298" s="15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87"/>
      <c r="B299" s="15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87"/>
      <c r="B300" s="15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87"/>
      <c r="B301" s="15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87"/>
      <c r="B302" s="15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87"/>
      <c r="B303" s="15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87"/>
      <c r="B304" s="15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87"/>
      <c r="B305" s="1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87"/>
      <c r="B306" s="15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87"/>
      <c r="B307" s="1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87"/>
      <c r="B308" s="15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87"/>
      <c r="B309" s="15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87"/>
      <c r="B310" s="15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87"/>
      <c r="B311" s="15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87"/>
      <c r="B312" s="15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87"/>
      <c r="B313" s="15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87"/>
      <c r="B314" s="15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87"/>
      <c r="B315" s="15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87"/>
      <c r="B316" s="15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87"/>
      <c r="B317" s="15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87"/>
      <c r="B318" s="1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87"/>
      <c r="B319" s="15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87"/>
      <c r="B320" s="15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87"/>
      <c r="B321" s="15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87"/>
      <c r="B322" s="15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87"/>
      <c r="B323" s="15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87"/>
      <c r="B324" s="15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87"/>
      <c r="B325" s="15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87"/>
      <c r="B326" s="15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87"/>
      <c r="B327" s="15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87"/>
      <c r="B328" s="15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87"/>
      <c r="B329" s="15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87"/>
      <c r="B330" s="15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87"/>
      <c r="B331" s="15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87"/>
      <c r="B332" s="15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87"/>
      <c r="B333" s="15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87"/>
      <c r="B334" s="15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87"/>
      <c r="B335" s="15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87"/>
      <c r="B336" s="15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87"/>
      <c r="B337" s="15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87"/>
      <c r="B338" s="15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87"/>
      <c r="B339" s="15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87"/>
      <c r="B340" s="1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87"/>
      <c r="B341" s="15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87"/>
      <c r="B342" s="1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87"/>
      <c r="B343" s="15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87"/>
      <c r="B344" s="15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87"/>
      <c r="B345" s="15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87"/>
      <c r="B346" s="15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87"/>
      <c r="B347" s="15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87"/>
      <c r="B348" s="15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87"/>
      <c r="B349" s="15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87"/>
      <c r="B350" s="15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87"/>
      <c r="B351" s="15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87"/>
      <c r="B352" s="15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87"/>
      <c r="B353" s="15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87"/>
      <c r="B354" s="15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87"/>
      <c r="B355" s="15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87"/>
      <c r="B356" s="15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87"/>
      <c r="B357" s="15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87"/>
      <c r="B358" s="15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87"/>
      <c r="B359" s="15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87"/>
      <c r="B360" s="15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87"/>
      <c r="B361" s="15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87"/>
      <c r="B362" s="15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87"/>
      <c r="B363" s="15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87"/>
      <c r="B364" s="1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87"/>
      <c r="B365" s="15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87"/>
      <c r="B366" s="15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87"/>
      <c r="B367" s="15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87"/>
      <c r="B368" s="15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87"/>
      <c r="B369" s="15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87"/>
      <c r="B370" s="15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87"/>
      <c r="B371" s="15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87"/>
      <c r="B372" s="15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87"/>
      <c r="B373" s="15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87"/>
      <c r="B374" s="15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87"/>
      <c r="B375" s="15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87"/>
      <c r="B376" s="15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87"/>
      <c r="B377" s="15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87"/>
      <c r="B378" s="15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87"/>
      <c r="B379" s="15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87"/>
      <c r="B380" s="15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87"/>
      <c r="B381" s="15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87"/>
      <c r="B382" s="15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87"/>
      <c r="B383" s="15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87"/>
      <c r="B384" s="15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87"/>
      <c r="B385" s="15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87"/>
      <c r="B386" s="15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87"/>
      <c r="B387" s="15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87"/>
      <c r="B388" s="15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87"/>
      <c r="B389" s="15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87"/>
      <c r="B390" s="15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87"/>
      <c r="B391" s="15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87"/>
      <c r="B392" s="15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87"/>
      <c r="B393" s="15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87"/>
      <c r="B394" s="15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87"/>
      <c r="B395" s="15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87"/>
      <c r="B396" s="15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87"/>
      <c r="B397" s="15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87"/>
      <c r="B398" s="15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87"/>
      <c r="B399" s="15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87"/>
      <c r="B400" s="15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87"/>
      <c r="B401" s="15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87"/>
      <c r="B402" s="15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87"/>
      <c r="B403" s="15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87"/>
      <c r="B404" s="15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87"/>
      <c r="B405" s="15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87"/>
      <c r="B406" s="15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87"/>
      <c r="B407" s="15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87"/>
      <c r="B408" s="15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87"/>
      <c r="B409" s="15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87"/>
      <c r="B410" s="15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87"/>
      <c r="B411" s="15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87"/>
      <c r="B412" s="15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87"/>
      <c r="B413" s="15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87"/>
      <c r="B414" s="15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87"/>
      <c r="B415" s="15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87"/>
      <c r="B416" s="15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87"/>
      <c r="B417" s="15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87"/>
      <c r="B418" s="15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87"/>
      <c r="B419" s="15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87"/>
      <c r="B420" s="15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87"/>
      <c r="B421" s="15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87"/>
      <c r="B422" s="15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87"/>
      <c r="B423" s="15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87"/>
      <c r="B424" s="15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87"/>
      <c r="B425" s="15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87"/>
      <c r="B426" s="15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87"/>
      <c r="B427" s="15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87"/>
      <c r="B428" s="15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87"/>
      <c r="B429" s="15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87"/>
      <c r="B430" s="15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87"/>
      <c r="B431" s="15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87"/>
      <c r="B432" s="15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87"/>
      <c r="B433" s="15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87"/>
      <c r="B434" s="15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87"/>
      <c r="B435" s="15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87"/>
      <c r="B436" s="15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87"/>
      <c r="B437" s="15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87"/>
      <c r="B438" s="15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87"/>
      <c r="B439" s="15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87"/>
      <c r="B440" s="15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87"/>
      <c r="B441" s="15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87"/>
      <c r="B442" s="15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87"/>
      <c r="B443" s="15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87"/>
      <c r="B444" s="15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87"/>
      <c r="B445" s="15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87"/>
      <c r="B446" s="15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87"/>
      <c r="B447" s="15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87"/>
      <c r="B448" s="15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87"/>
      <c r="B449" s="15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87"/>
      <c r="B450" s="15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87"/>
      <c r="B451" s="15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87"/>
      <c r="B452" s="15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87"/>
      <c r="B453" s="15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87"/>
      <c r="B454" s="15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</sheetData>
  <sheetProtection/>
  <mergeCells count="17">
    <mergeCell ref="A1:M1"/>
    <mergeCell ref="A129:B129"/>
    <mergeCell ref="A118:B118"/>
    <mergeCell ref="A159:B159"/>
    <mergeCell ref="A117:B117"/>
    <mergeCell ref="A107:B107"/>
    <mergeCell ref="A141:B141"/>
    <mergeCell ref="A71:B71"/>
    <mergeCell ref="A72:B72"/>
    <mergeCell ref="A158:B158"/>
    <mergeCell ref="A166:B166"/>
    <mergeCell ref="A6:B6"/>
    <mergeCell ref="A25:B25"/>
    <mergeCell ref="A78:B78"/>
    <mergeCell ref="A97:B97"/>
    <mergeCell ref="A26:B26"/>
    <mergeCell ref="A98:B98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84" r:id="rId1"/>
  <headerFooter alignWithMargins="0">
    <oddFooter>&amp;R&amp;P</oddFooter>
  </headerFooter>
  <ignoredErrors>
    <ignoredError sqref="C122 C124:C125 C128 C1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2019-11-25T10:18:21Z</cp:lastPrinted>
  <dcterms:created xsi:type="dcterms:W3CDTF">2013-09-11T11:00:21Z</dcterms:created>
  <dcterms:modified xsi:type="dcterms:W3CDTF">2019-11-25T10:39:18Z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