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11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96" i="1"/>
  <c r="D109" i="1"/>
  <c r="D102" i="1"/>
  <c r="D100" i="1"/>
  <c r="D99" i="1"/>
  <c r="D97" i="1"/>
  <c r="D119" i="1" l="1"/>
  <c r="D111" i="1"/>
  <c r="D120" i="1" s="1"/>
  <c r="D121" i="1" s="1"/>
  <c r="D95" i="1" l="1"/>
  <c r="D92" i="1"/>
  <c r="D90" i="1"/>
  <c r="D88" i="1"/>
  <c r="D86" i="1"/>
  <c r="D84" i="1"/>
  <c r="D82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<sst xmlns="http://schemas.openxmlformats.org/spreadsheetml/2006/main" count="322" uniqueCount="137">
  <si>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</si>
  <si>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</si>
  <si>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</si>
  <si>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</si>
  <si>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</si>
  <si>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</si>
  <si>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</si>
  <si>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</si>
  <si>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</si>
  <si>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01.11.2024 Do 30.11.2024</t>
  </si>
  <si>
    <t>Visual Education Ltd</t>
  </si>
  <si>
    <t>GB891149992</t>
  </si>
  <si>
    <t>Oxford</t>
  </si>
  <si>
    <t>ZAKUPNINE I NAJMANINE</t>
  </si>
  <si>
    <t>OSN.ŠKOLA DJURE DEŽELIĆA - IVANIĆ-GRAD</t>
  </si>
  <si>
    <t>Ukupno:</t>
  </si>
  <si>
    <t>PROFIL KLETT D.O.O.</t>
  </si>
  <si>
    <t>95803232921</t>
  </si>
  <si>
    <t>Zagreb</t>
  </si>
  <si>
    <t>UREDSKI MATERIJAL I OSTALI MATERIJALNI RASHODI</t>
  </si>
  <si>
    <t>OPG Anić Mato</t>
  </si>
  <si>
    <t>94599870442</t>
  </si>
  <si>
    <t>Ivanić-Grad</t>
  </si>
  <si>
    <t>NAKNADE GRAĐANIMA I KUĆANSTVIMA U NARAVI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</si>
  <si>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</si>
  <si>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</si>
  <si>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</si>
  <si>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</si>
  <si>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</si>
  <si>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</si>
  <si>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RAČUNALNE USLUGE</t>
  </si>
  <si>
    <t>TRGOVINA PAULIĆ d.o.o.</t>
  </si>
  <si>
    <t>85500128146</t>
  </si>
  <si>
    <t>MATERIJAL I DIJELOVI ZA TEKUĆE I INVESTICIJSKO ODRŽAVANJE</t>
  </si>
  <si>
    <t>HT-HRVATSKI TELEKOM d.d.</t>
  </si>
  <si>
    <t>81793146560</t>
  </si>
  <si>
    <t>KRŠČANSKA SADAŠNJOST D.O.</t>
  </si>
  <si>
    <t>79817762581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</si>
  <si>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</si>
  <si>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</si>
  <si>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</si>
  <si>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</si>
  <si>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</si>
  <si>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</si>
  <si>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PP ORAHOVICA</t>
  </si>
  <si>
    <t>70427199569</t>
  </si>
  <si>
    <t>Zdenci</t>
  </si>
  <si>
    <t>LOVRIĆ, proizv.-trgovački obrt, vl. Ivan lovrić</t>
  </si>
  <si>
    <t>67422687893</t>
  </si>
  <si>
    <t>PLAĆA bruto, ostali rashodi, dopr.na plaću, nadoknade troškova</t>
  </si>
  <si>
    <t>64660708691</t>
  </si>
  <si>
    <t>-</t>
  </si>
  <si>
    <t>PLAĆE-BRUTO- ZA REDOVAN RAD</t>
  </si>
  <si>
    <t>Nema Konta Na Odabranoj Razini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</si>
  <si>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</si>
  <si>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</si>
  <si>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</si>
  <si>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</si>
  <si>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</si>
  <si>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</si>
  <si>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</si>
  <si>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</si>
  <si>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</si>
  <si>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FOKUS D.O.O.</t>
  </si>
  <si>
    <t>59082812808</t>
  </si>
  <si>
    <t>M Servit vl.Marko Jajić</t>
  </si>
  <si>
    <t>58289233238</t>
  </si>
  <si>
    <t>USLUGE TEKUĆEG I INVESTICIJSKOG ODRŽAVANJA</t>
  </si>
  <si>
    <t>ZAVOD ZA JAVNO ZDRAVSTVO</t>
  </si>
  <si>
    <t>57284631035</t>
  </si>
  <si>
    <t>BJELOVAR</t>
  </si>
  <si>
    <t>ZDRAVSTVENE I VETERINARSKE USLUGE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</si>
  <si>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</si>
  <si>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</si>
  <si>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</si>
  <si>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</si>
  <si>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</si>
  <si>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</si>
  <si>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</si>
  <si>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</si>
  <si>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NORT D.O.O. ZA INFORMATIČKI INŽINJERING</t>
  </si>
  <si>
    <t>50996247148</t>
  </si>
  <si>
    <t>HEP-ODS d.o.o. Elektra Križ</t>
  </si>
  <si>
    <t>46830600751</t>
  </si>
  <si>
    <t>Križ</t>
  </si>
  <si>
    <t>POSLOVNI OBJEKTI</t>
  </si>
  <si>
    <t>VINDIJA d.d. prehrambena industrija</t>
  </si>
  <si>
    <t>44138062462</t>
  </si>
  <si>
    <t>VARAŽDIN</t>
  </si>
  <si>
    <t>ČISTA VODA d.o.o.</t>
  </si>
  <si>
    <t>42375187043</t>
  </si>
  <si>
    <t>PIK VRBOVEC plus d.o.o.</t>
  </si>
  <si>
    <t>41976933718</t>
  </si>
  <si>
    <t>Vrbovec</t>
  </si>
  <si>
    <t>HEP-Plin d.o.o.</t>
  </si>
  <si>
    <t>41317489366</t>
  </si>
  <si>
    <t>Osijek</t>
  </si>
  <si>
    <t>ŠKOLSKA KNJIGA d.d.</t>
  </si>
  <si>
    <t>38967655335</t>
  </si>
  <si>
    <t>IVAKOP D.O.O.</t>
  </si>
  <si>
    <t>34845090946</t>
  </si>
  <si>
    <t>MALUKS PROMET D.O.O.</t>
  </si>
  <si>
    <t>26788338166</t>
  </si>
  <si>
    <t>ZAVOD ZA JAVNO ZDRAVSTVO Zag.županije</t>
  </si>
  <si>
    <t>20717593431</t>
  </si>
  <si>
    <t>Eltek system d.o.o.</t>
  </si>
  <si>
    <t>19257194150</t>
  </si>
  <si>
    <t>PODRAVKA d.d.</t>
  </si>
  <si>
    <t>18928523252</t>
  </si>
  <si>
    <t>KOPRIVNICA</t>
  </si>
  <si>
    <t>KATARINA ZRINSKI d.o.o.</t>
  </si>
  <si>
    <t>13653700851</t>
  </si>
  <si>
    <t>Varaždin</t>
  </si>
  <si>
    <t>KNJIGE</t>
  </si>
  <si>
    <t>SERVIS "TEAM"</t>
  </si>
  <si>
    <t>13502112990</t>
  </si>
  <si>
    <t>OSTALE USLUGE</t>
  </si>
  <si>
    <t>DANI LIPA d.o.o.</t>
  </si>
  <si>
    <t>12470042179</t>
  </si>
  <si>
    <t>LJEKARNA BARIŠIĆ</t>
  </si>
  <si>
    <t>ČAZMATRANS</t>
  </si>
  <si>
    <t>ČAZMA</t>
  </si>
  <si>
    <t>PLAĆA bruto, ostali rashodi, dopr.na plaću, nadoknade troškova - Drž.riznica</t>
  </si>
  <si>
    <t>PRISTOJBE I NAKNADE</t>
  </si>
  <si>
    <t>LEDO plus d.o.o.</t>
  </si>
  <si>
    <t>07179054100</t>
  </si>
  <si>
    <t>PRIVREDNA BANKA ZAGREB</t>
  </si>
  <si>
    <t>02535697732</t>
  </si>
  <si>
    <t>BANKARSKE USLUGE I USLUGE PLATNOG PROMETA</t>
  </si>
  <si>
    <t>METUS DIZALA D.O.O.</t>
  </si>
  <si>
    <t>01768785527</t>
  </si>
  <si>
    <t>SVETA NEDELJA</t>
  </si>
  <si>
    <t>MAKRO MIKRO GRUPA</t>
  </si>
  <si>
    <t>UREDSKA OPREMA I NAMJEŠTAJ</t>
  </si>
  <si>
    <t>Sveukupno:</t>
  </si>
  <si>
    <t>Sveukupno kategorija I:</t>
  </si>
  <si>
    <t>Sveukupno kategorija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</si>
</sst>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topLeftCell="A31" zoomScaleNormal="100" workbookViewId="0">
      <selection activeCell="B83" sqref="B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486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2778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2778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236</v>
      </c>
      <c r="E11" s="10">
        <v>3722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23.4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23.4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9.9600000000000009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9.9600000000000009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89.79</v>
      </c>
      <c r="E17" s="10">
        <v>3224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89.79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114.25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114.25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26</v>
      </c>
      <c r="D21" s="18">
        <v>30.58</v>
      </c>
      <c r="E21" s="10">
        <v>3221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30.58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26</v>
      </c>
      <c r="D23" s="18">
        <v>448.69</v>
      </c>
      <c r="E23" s="10">
        <v>3222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448.69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150</v>
      </c>
      <c r="E25" s="10">
        <v>3238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150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75.25</v>
      </c>
      <c r="E27" s="10">
        <v>3222</v>
      </c>
      <c r="F27" s="9" t="s">
        <v>40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75.25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22</v>
      </c>
      <c r="D29" s="18">
        <v>1567.3</v>
      </c>
      <c r="E29" s="10">
        <v>3222</v>
      </c>
      <c r="F29" s="9" t="s">
        <v>40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1567.3</v>
      </c>
      <c r="E30" s="23"/>
      <c r="F30" s="25"/>
      <c r="G30" s="26"/>
    </row>
    <row r="31" spans="1:7" x14ac:dyDescent="0.25">
      <c r="A31" s="9" t="s">
        <v>56</v>
      </c>
      <c r="B31" s="14" t="s">
        <v>57</v>
      </c>
      <c r="C31" s="10" t="s">
        <v>26</v>
      </c>
      <c r="D31" s="18">
        <v>571.41</v>
      </c>
      <c r="E31" s="10">
        <v>3223</v>
      </c>
      <c r="F31" s="9" t="s">
        <v>58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571.41</v>
      </c>
      <c r="E32" s="23"/>
      <c r="F32" s="25"/>
      <c r="G32" s="26"/>
    </row>
    <row r="33" spans="1:7" x14ac:dyDescent="0.25">
      <c r="A33" s="9" t="s">
        <v>59</v>
      </c>
      <c r="B33" s="14" t="s">
        <v>60</v>
      </c>
      <c r="C33" s="10" t="s">
        <v>18</v>
      </c>
      <c r="D33" s="18">
        <v>650.88</v>
      </c>
      <c r="E33" s="10">
        <v>3222</v>
      </c>
      <c r="F33" s="9" t="s">
        <v>40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650.88</v>
      </c>
      <c r="E34" s="23"/>
      <c r="F34" s="25"/>
      <c r="G34" s="26"/>
    </row>
    <row r="35" spans="1:7" x14ac:dyDescent="0.25">
      <c r="A35" s="9" t="s">
        <v>61</v>
      </c>
      <c r="B35" s="14" t="s">
        <v>62</v>
      </c>
      <c r="C35" s="10" t="s">
        <v>18</v>
      </c>
      <c r="D35" s="18">
        <v>46.03</v>
      </c>
      <c r="E35" s="10">
        <v>3221</v>
      </c>
      <c r="F35" s="9" t="s">
        <v>19</v>
      </c>
      <c r="G35" s="27" t="s">
        <v>14</v>
      </c>
    </row>
    <row r="36" spans="1:7" x14ac:dyDescent="0.25">
      <c r="A36" s="9"/>
      <c r="B36" s="14"/>
      <c r="C36" s="10"/>
      <c r="D36" s="18">
        <v>669.65</v>
      </c>
      <c r="E36" s="10">
        <v>3222</v>
      </c>
      <c r="F36" s="9" t="s">
        <v>40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715.68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26</v>
      </c>
      <c r="D38" s="18">
        <v>133.13999999999999</v>
      </c>
      <c r="E38" s="10">
        <v>3221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133.13999999999999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22</v>
      </c>
      <c r="D40" s="18">
        <v>975</v>
      </c>
      <c r="E40" s="10">
        <v>3232</v>
      </c>
      <c r="F40" s="9" t="s">
        <v>67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975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226.5</v>
      </c>
      <c r="E42" s="10">
        <v>3236</v>
      </c>
      <c r="F42" s="9" t="s">
        <v>71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226.5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22</v>
      </c>
      <c r="D44" s="18">
        <v>1668.12</v>
      </c>
      <c r="E44" s="10">
        <v>3222</v>
      </c>
      <c r="F44" s="9" t="s">
        <v>40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1668.12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18</v>
      </c>
      <c r="D46" s="18">
        <v>321.66000000000003</v>
      </c>
      <c r="E46" s="10">
        <v>3234</v>
      </c>
      <c r="F46" s="9" t="s">
        <v>76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321.66000000000003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74.3</v>
      </c>
      <c r="E48" s="10">
        <v>3234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74.3</v>
      </c>
      <c r="E49" s="23"/>
      <c r="F49" s="25"/>
      <c r="G49" s="26"/>
    </row>
    <row r="50" spans="1:7" x14ac:dyDescent="0.25">
      <c r="A50" s="9" t="s">
        <v>80</v>
      </c>
      <c r="B50" s="14" t="s">
        <v>81</v>
      </c>
      <c r="C50" s="10" t="s">
        <v>26</v>
      </c>
      <c r="D50" s="18">
        <v>341</v>
      </c>
      <c r="E50" s="10">
        <v>3235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341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84</v>
      </c>
      <c r="D52" s="18">
        <v>32086.33</v>
      </c>
      <c r="E52" s="10">
        <v>4212</v>
      </c>
      <c r="F52" s="9" t="s">
        <v>85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32086.33</v>
      </c>
      <c r="E53" s="23"/>
      <c r="F53" s="25"/>
      <c r="G53" s="26"/>
    </row>
    <row r="54" spans="1:7" x14ac:dyDescent="0.25">
      <c r="A54" s="9" t="s">
        <v>86</v>
      </c>
      <c r="B54" s="14" t="s">
        <v>87</v>
      </c>
      <c r="C54" s="10" t="s">
        <v>88</v>
      </c>
      <c r="D54" s="18">
        <v>2173.7600000000002</v>
      </c>
      <c r="E54" s="10">
        <v>3222</v>
      </c>
      <c r="F54" s="9" t="s">
        <v>40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2173.7600000000002</v>
      </c>
      <c r="E55" s="23"/>
      <c r="F55" s="25"/>
      <c r="G55" s="26"/>
    </row>
    <row r="56" spans="1:7" x14ac:dyDescent="0.25">
      <c r="A56" s="9" t="s">
        <v>89</v>
      </c>
      <c r="B56" s="14" t="s">
        <v>90</v>
      </c>
      <c r="C56" s="10" t="s">
        <v>18</v>
      </c>
      <c r="D56" s="18">
        <v>68.75</v>
      </c>
      <c r="E56" s="10">
        <v>3232</v>
      </c>
      <c r="F56" s="9" t="s">
        <v>67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68.75</v>
      </c>
      <c r="E57" s="23"/>
      <c r="F57" s="25"/>
      <c r="G57" s="26"/>
    </row>
    <row r="58" spans="1:7" x14ac:dyDescent="0.25">
      <c r="A58" s="9" t="s">
        <v>91</v>
      </c>
      <c r="B58" s="14" t="s">
        <v>92</v>
      </c>
      <c r="C58" s="10" t="s">
        <v>93</v>
      </c>
      <c r="D58" s="18">
        <v>973.36</v>
      </c>
      <c r="E58" s="10">
        <v>3222</v>
      </c>
      <c r="F58" s="9" t="s">
        <v>40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973.36</v>
      </c>
      <c r="E59" s="23"/>
      <c r="F59" s="25"/>
      <c r="G59" s="26"/>
    </row>
    <row r="60" spans="1:7" x14ac:dyDescent="0.25">
      <c r="A60" s="9" t="s">
        <v>94</v>
      </c>
      <c r="B60" s="14" t="s">
        <v>95</v>
      </c>
      <c r="C60" s="10" t="s">
        <v>96</v>
      </c>
      <c r="D60" s="18">
        <v>315.66000000000003</v>
      </c>
      <c r="E60" s="10">
        <v>3223</v>
      </c>
      <c r="F60" s="9" t="s">
        <v>58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315.66000000000003</v>
      </c>
      <c r="E61" s="23"/>
      <c r="F61" s="25"/>
      <c r="G61" s="26"/>
    </row>
    <row r="62" spans="1:7" x14ac:dyDescent="0.25">
      <c r="A62" s="9" t="s">
        <v>97</v>
      </c>
      <c r="B62" s="14" t="s">
        <v>98</v>
      </c>
      <c r="C62" s="10" t="s">
        <v>18</v>
      </c>
      <c r="D62" s="18">
        <v>180.82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180.82</v>
      </c>
      <c r="E63" s="23"/>
      <c r="F63" s="25"/>
      <c r="G63" s="26"/>
    </row>
    <row r="64" spans="1:7" x14ac:dyDescent="0.25">
      <c r="A64" s="9" t="s">
        <v>99</v>
      </c>
      <c r="B64" s="14" t="s">
        <v>100</v>
      </c>
      <c r="C64" s="10" t="s">
        <v>22</v>
      </c>
      <c r="D64" s="18">
        <v>121.18</v>
      </c>
      <c r="E64" s="10">
        <v>3234</v>
      </c>
      <c r="F64" s="9" t="s">
        <v>76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121.18</v>
      </c>
      <c r="E65" s="23"/>
      <c r="F65" s="25"/>
      <c r="G65" s="26"/>
    </row>
    <row r="66" spans="1:7" x14ac:dyDescent="0.25">
      <c r="A66" s="9" t="s">
        <v>101</v>
      </c>
      <c r="B66" s="14" t="s">
        <v>102</v>
      </c>
      <c r="C66" s="10" t="s">
        <v>79</v>
      </c>
      <c r="D66" s="18">
        <v>1056</v>
      </c>
      <c r="E66" s="10">
        <v>3231</v>
      </c>
      <c r="F66" s="9" t="s">
        <v>27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1056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26</v>
      </c>
      <c r="D68" s="18">
        <v>21.9</v>
      </c>
      <c r="E68" s="10">
        <v>3236</v>
      </c>
      <c r="F68" s="9" t="s">
        <v>71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21.9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22</v>
      </c>
      <c r="D70" s="18">
        <v>2.5299999999999998</v>
      </c>
      <c r="E70" s="10">
        <v>3224</v>
      </c>
      <c r="F70" s="9" t="s">
        <v>33</v>
      </c>
      <c r="G70" s="27" t="s">
        <v>14</v>
      </c>
    </row>
    <row r="71" spans="1:7" x14ac:dyDescent="0.25">
      <c r="A71" s="9"/>
      <c r="B71" s="14"/>
      <c r="C71" s="10"/>
      <c r="D71" s="18">
        <v>16.600000000000001</v>
      </c>
      <c r="E71" s="10">
        <v>3224</v>
      </c>
      <c r="F71" s="9" t="s">
        <v>33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19.130000000000003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658.07</v>
      </c>
      <c r="E73" s="10">
        <v>3222</v>
      </c>
      <c r="F73" s="9" t="s">
        <v>40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658.07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137.6</v>
      </c>
      <c r="E75" s="10">
        <v>4241</v>
      </c>
      <c r="F75" s="9" t="s">
        <v>113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137.6</v>
      </c>
      <c r="E76" s="23"/>
      <c r="F76" s="25"/>
      <c r="G76" s="26"/>
    </row>
    <row r="77" spans="1:7" x14ac:dyDescent="0.25">
      <c r="A77" s="9" t="s">
        <v>114</v>
      </c>
      <c r="B77" s="14" t="s">
        <v>115</v>
      </c>
      <c r="C77" s="10" t="s">
        <v>79</v>
      </c>
      <c r="D77" s="18">
        <v>26</v>
      </c>
      <c r="E77" s="10">
        <v>3239</v>
      </c>
      <c r="F77" s="9" t="s">
        <v>116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26</v>
      </c>
      <c r="E78" s="23"/>
      <c r="F78" s="25"/>
      <c r="G78" s="26"/>
    </row>
    <row r="79" spans="1:7" x14ac:dyDescent="0.25">
      <c r="A79" s="9" t="s">
        <v>117</v>
      </c>
      <c r="B79" s="14" t="s">
        <v>118</v>
      </c>
      <c r="C79" s="10" t="s">
        <v>22</v>
      </c>
      <c r="D79" s="18">
        <v>22340.03</v>
      </c>
      <c r="E79" s="10">
        <v>3221</v>
      </c>
      <c r="F79" s="9" t="s">
        <v>19</v>
      </c>
      <c r="G79" s="27" t="s">
        <v>14</v>
      </c>
    </row>
    <row r="80" spans="1:7" x14ac:dyDescent="0.25">
      <c r="A80" s="9"/>
      <c r="B80" s="14"/>
      <c r="C80" s="10"/>
      <c r="D80" s="18">
        <v>146.84</v>
      </c>
      <c r="E80" s="10">
        <v>4241</v>
      </c>
      <c r="F80" s="9" t="s">
        <v>113</v>
      </c>
      <c r="G80" s="28" t="s">
        <v>14</v>
      </c>
    </row>
    <row r="81" spans="1:7" x14ac:dyDescent="0.25">
      <c r="A81" s="9"/>
      <c r="B81" s="14"/>
      <c r="C81" s="10"/>
      <c r="D81" s="18">
        <v>170.1</v>
      </c>
      <c r="E81" s="10">
        <v>4241</v>
      </c>
      <c r="F81" s="9" t="s">
        <v>113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SUM(D79:D81)</f>
        <v>22656.969999999998</v>
      </c>
      <c r="E82" s="23"/>
      <c r="F82" s="25"/>
      <c r="G82" s="26"/>
    </row>
    <row r="83" spans="1:7" x14ac:dyDescent="0.25">
      <c r="A83" s="9" t="s">
        <v>119</v>
      </c>
      <c r="B83" s="14">
        <v>46867406091</v>
      </c>
      <c r="C83" s="10" t="s">
        <v>79</v>
      </c>
      <c r="D83" s="18">
        <v>73.25</v>
      </c>
      <c r="E83" s="10">
        <v>3221</v>
      </c>
      <c r="F83" s="9" t="s">
        <v>19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73.25</v>
      </c>
      <c r="E84" s="23"/>
      <c r="F84" s="25"/>
      <c r="G84" s="26"/>
    </row>
    <row r="85" spans="1:7" x14ac:dyDescent="0.25">
      <c r="A85" s="9" t="s">
        <v>120</v>
      </c>
      <c r="B85" s="14">
        <v>96107776452</v>
      </c>
      <c r="C85" s="10" t="s">
        <v>121</v>
      </c>
      <c r="D85" s="18">
        <v>464</v>
      </c>
      <c r="E85" s="10">
        <v>3231</v>
      </c>
      <c r="F85" s="9" t="s">
        <v>27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464</v>
      </c>
      <c r="E86" s="23"/>
      <c r="F86" s="25"/>
      <c r="G86" s="26"/>
    </row>
    <row r="87" spans="1:7" x14ac:dyDescent="0.25">
      <c r="A87" s="9" t="s">
        <v>124</v>
      </c>
      <c r="B87" s="14" t="s">
        <v>125</v>
      </c>
      <c r="C87" s="10" t="s">
        <v>26</v>
      </c>
      <c r="D87" s="18">
        <v>1139.92</v>
      </c>
      <c r="E87" s="10">
        <v>3222</v>
      </c>
      <c r="F87" s="9" t="s">
        <v>40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1139.92</v>
      </c>
      <c r="E88" s="23"/>
      <c r="F88" s="25"/>
      <c r="G88" s="26"/>
    </row>
    <row r="89" spans="1:7" x14ac:dyDescent="0.25">
      <c r="A89" s="9" t="s">
        <v>126</v>
      </c>
      <c r="B89" s="14" t="s">
        <v>127</v>
      </c>
      <c r="C89" s="10" t="s">
        <v>22</v>
      </c>
      <c r="D89" s="18">
        <v>97.46</v>
      </c>
      <c r="E89" s="10">
        <v>3431</v>
      </c>
      <c r="F89" s="9" t="s">
        <v>128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97.46</v>
      </c>
      <c r="E90" s="23"/>
      <c r="F90" s="25"/>
      <c r="G90" s="26"/>
    </row>
    <row r="91" spans="1:7" x14ac:dyDescent="0.25">
      <c r="A91" s="9" t="s">
        <v>129</v>
      </c>
      <c r="B91" s="14" t="s">
        <v>130</v>
      </c>
      <c r="C91" s="10" t="s">
        <v>131</v>
      </c>
      <c r="D91" s="18">
        <v>82.96</v>
      </c>
      <c r="E91" s="10">
        <v>3232</v>
      </c>
      <c r="F91" s="9" t="s">
        <v>67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82.96</v>
      </c>
      <c r="E92" s="23"/>
      <c r="F92" s="25"/>
      <c r="G92" s="26"/>
    </row>
    <row r="93" spans="1:7" x14ac:dyDescent="0.25">
      <c r="A93" s="9" t="s">
        <v>132</v>
      </c>
      <c r="B93" s="14">
        <v>50467974870</v>
      </c>
      <c r="C93" s="10" t="s">
        <v>26</v>
      </c>
      <c r="D93" s="18">
        <v>62.5</v>
      </c>
      <c r="E93" s="10">
        <v>3221</v>
      </c>
      <c r="F93" s="9" t="s">
        <v>19</v>
      </c>
      <c r="G93" s="27" t="s">
        <v>14</v>
      </c>
    </row>
    <row r="94" spans="1:7" x14ac:dyDescent="0.25">
      <c r="A94" s="9"/>
      <c r="B94" s="14"/>
      <c r="C94" s="10"/>
      <c r="D94" s="18">
        <v>149.9</v>
      </c>
      <c r="E94" s="10">
        <v>4221</v>
      </c>
      <c r="F94" s="9" t="s">
        <v>133</v>
      </c>
      <c r="G94" s="28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SUM(D93:D94)</f>
        <v>212.4</v>
      </c>
      <c r="E95" s="23"/>
      <c r="F95" s="25"/>
      <c r="G95" s="26"/>
    </row>
    <row r="96" spans="1:7" ht="15.75" thickBot="1" x14ac:dyDescent="0.3">
      <c r="A96" s="29" t="s">
        <v>135</v>
      </c>
      <c r="B96" s="30"/>
      <c r="C96" s="31"/>
      <c r="D96" s="32">
        <f>D8+D10+D12+D14+D16+D18+D20+D22+D24+D26+D28+D30+D32+D34+D37+D39+D41+D43+D45+D47+D49+D51+D53+D55+D57+D59+D61+D63+D65+D67+D69+D72+D74+D76+D78+D82+D84+D86+D88+D90+D92+D95</f>
        <v>74252.430000000008</v>
      </c>
      <c r="E96" s="31"/>
      <c r="F96" s="33"/>
    </row>
    <row r="97" spans="1:7" x14ac:dyDescent="0.25">
      <c r="A97" s="9" t="s">
        <v>122</v>
      </c>
      <c r="B97" s="14" t="s">
        <v>50</v>
      </c>
      <c r="C97" s="10" t="s">
        <v>51</v>
      </c>
      <c r="D97" s="18">
        <f>75888.53+7374.13</f>
        <v>83262.66</v>
      </c>
      <c r="E97" s="10">
        <v>3111</v>
      </c>
      <c r="F97" s="9" t="s">
        <v>52</v>
      </c>
      <c r="G97" s="27" t="s">
        <v>14</v>
      </c>
    </row>
    <row r="98" spans="1:7" x14ac:dyDescent="0.25">
      <c r="A98" s="9"/>
      <c r="B98" s="14"/>
      <c r="C98" s="10"/>
      <c r="D98" s="18">
        <v>270.24</v>
      </c>
      <c r="E98" s="10">
        <v>3122</v>
      </c>
      <c r="F98" s="9" t="s">
        <v>53</v>
      </c>
      <c r="G98" s="28" t="s">
        <v>14</v>
      </c>
    </row>
    <row r="99" spans="1:7" x14ac:dyDescent="0.25">
      <c r="A99" s="9"/>
      <c r="B99" s="14"/>
      <c r="C99" s="10"/>
      <c r="D99" s="18">
        <f>10675.47+967.53</f>
        <v>11643</v>
      </c>
      <c r="E99" s="10">
        <v>3141</v>
      </c>
      <c r="F99" s="9" t="s">
        <v>53</v>
      </c>
      <c r="G99" s="28" t="s">
        <v>14</v>
      </c>
    </row>
    <row r="100" spans="1:7" x14ac:dyDescent="0.25">
      <c r="A100" s="9"/>
      <c r="B100" s="14"/>
      <c r="C100" s="10"/>
      <c r="D100" s="18">
        <f>5348.79+712.47</f>
        <v>6061.26</v>
      </c>
      <c r="E100" s="10">
        <v>3151</v>
      </c>
      <c r="F100" s="9" t="s">
        <v>53</v>
      </c>
      <c r="G100" s="28" t="s">
        <v>14</v>
      </c>
    </row>
    <row r="101" spans="1:7" x14ac:dyDescent="0.25">
      <c r="A101" s="9"/>
      <c r="B101" s="14"/>
      <c r="C101" s="10"/>
      <c r="D101" s="18">
        <f>16268.16+940.07</f>
        <v>17208.23</v>
      </c>
      <c r="E101" s="10">
        <v>3151</v>
      </c>
      <c r="F101" s="9" t="s">
        <v>53</v>
      </c>
      <c r="G101" s="28" t="s">
        <v>14</v>
      </c>
    </row>
    <row r="102" spans="1:7" x14ac:dyDescent="0.25">
      <c r="A102" s="9"/>
      <c r="B102" s="14"/>
      <c r="C102" s="10"/>
      <c r="D102" s="18">
        <f>17879.44+979.56</f>
        <v>18859</v>
      </c>
      <c r="E102" s="10">
        <v>3162</v>
      </c>
      <c r="F102" s="9" t="s">
        <v>53</v>
      </c>
      <c r="G102" s="28" t="s">
        <v>14</v>
      </c>
    </row>
    <row r="103" spans="1:7" x14ac:dyDescent="0.25">
      <c r="A103" s="9"/>
      <c r="B103" s="14"/>
      <c r="C103" s="10"/>
      <c r="D103" s="18">
        <v>20.309999999999999</v>
      </c>
      <c r="E103" s="10">
        <v>3171</v>
      </c>
      <c r="F103" s="9" t="s">
        <v>53</v>
      </c>
      <c r="G103" s="28" t="s">
        <v>14</v>
      </c>
    </row>
    <row r="104" spans="1:7" x14ac:dyDescent="0.25">
      <c r="A104" s="9"/>
      <c r="B104" s="14"/>
      <c r="C104" s="10"/>
      <c r="D104" s="18">
        <v>60.94</v>
      </c>
      <c r="E104" s="10">
        <v>3171</v>
      </c>
      <c r="F104" s="9" t="s">
        <v>53</v>
      </c>
      <c r="G104" s="28" t="s">
        <v>14</v>
      </c>
    </row>
    <row r="105" spans="1:7" x14ac:dyDescent="0.25">
      <c r="A105" s="9"/>
      <c r="B105" s="14"/>
      <c r="C105" s="10"/>
      <c r="D105" s="18">
        <v>65</v>
      </c>
      <c r="E105" s="10">
        <v>3171</v>
      </c>
      <c r="F105" s="9" t="s">
        <v>53</v>
      </c>
      <c r="G105" s="28" t="s">
        <v>14</v>
      </c>
    </row>
    <row r="106" spans="1:7" x14ac:dyDescent="0.25">
      <c r="A106" s="9"/>
      <c r="B106" s="14"/>
      <c r="C106" s="10"/>
      <c r="D106" s="18">
        <v>67.040000000000006</v>
      </c>
      <c r="E106" s="10">
        <v>3171</v>
      </c>
      <c r="F106" s="9" t="s">
        <v>53</v>
      </c>
      <c r="G106" s="28" t="s">
        <v>14</v>
      </c>
    </row>
    <row r="107" spans="1:7" x14ac:dyDescent="0.25">
      <c r="A107" s="9"/>
      <c r="B107" s="14"/>
      <c r="C107" s="10"/>
      <c r="D107" s="18">
        <v>540</v>
      </c>
      <c r="E107" s="10">
        <v>3171</v>
      </c>
      <c r="F107" s="9" t="s">
        <v>53</v>
      </c>
      <c r="G107" s="28" t="s">
        <v>14</v>
      </c>
    </row>
    <row r="108" spans="1:7" x14ac:dyDescent="0.25">
      <c r="A108" s="9"/>
      <c r="B108" s="14"/>
      <c r="C108" s="10"/>
      <c r="D108" s="18">
        <v>185.46</v>
      </c>
      <c r="E108" s="10">
        <v>3211</v>
      </c>
      <c r="F108" s="9" t="s">
        <v>54</v>
      </c>
      <c r="G108" s="28" t="s">
        <v>14</v>
      </c>
    </row>
    <row r="109" spans="1:7" x14ac:dyDescent="0.25">
      <c r="A109" s="9"/>
      <c r="B109" s="14"/>
      <c r="C109" s="10"/>
      <c r="D109" s="18">
        <f>3620.79+869.03</f>
        <v>4489.82</v>
      </c>
      <c r="E109" s="10">
        <v>3212</v>
      </c>
      <c r="F109" s="9" t="s">
        <v>55</v>
      </c>
      <c r="G109" s="28" t="s">
        <v>14</v>
      </c>
    </row>
    <row r="110" spans="1:7" x14ac:dyDescent="0.25">
      <c r="A110" s="9"/>
      <c r="B110" s="14"/>
      <c r="C110" s="10"/>
      <c r="D110" s="18">
        <v>336</v>
      </c>
      <c r="E110" s="10">
        <v>3295</v>
      </c>
      <c r="F110" s="9" t="s">
        <v>123</v>
      </c>
      <c r="G110" s="28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SUM(D97:D110)</f>
        <v>143068.96000000002</v>
      </c>
      <c r="E111" s="23"/>
      <c r="F111" s="25"/>
      <c r="G111" s="26"/>
    </row>
    <row r="112" spans="1:7" x14ac:dyDescent="0.25">
      <c r="A112" s="9" t="s">
        <v>49</v>
      </c>
      <c r="B112" s="14" t="s">
        <v>50</v>
      </c>
      <c r="C112" s="10" t="s">
        <v>51</v>
      </c>
      <c r="D112" s="18"/>
      <c r="E112" s="10">
        <v>3111</v>
      </c>
      <c r="F112" s="9" t="s">
        <v>52</v>
      </c>
      <c r="G112" s="27" t="s">
        <v>14</v>
      </c>
    </row>
    <row r="113" spans="1:7" x14ac:dyDescent="0.25">
      <c r="A113" s="9"/>
      <c r="B113" s="14"/>
      <c r="C113" s="10"/>
      <c r="D113" s="18">
        <v>967.53</v>
      </c>
      <c r="E113" s="10">
        <v>3141</v>
      </c>
      <c r="F113" s="9" t="s">
        <v>53</v>
      </c>
      <c r="G113" s="28" t="s">
        <v>14</v>
      </c>
    </row>
    <row r="114" spans="1:7" x14ac:dyDescent="0.25">
      <c r="A114" s="9"/>
      <c r="B114" s="14"/>
      <c r="C114" s="10"/>
      <c r="D114" s="18">
        <v>712.47</v>
      </c>
      <c r="E114" s="10">
        <v>3151</v>
      </c>
      <c r="F114" s="9" t="s">
        <v>53</v>
      </c>
      <c r="G114" s="28" t="s">
        <v>14</v>
      </c>
    </row>
    <row r="115" spans="1:7" x14ac:dyDescent="0.25">
      <c r="A115" s="9"/>
      <c r="B115" s="14"/>
      <c r="C115" s="10"/>
      <c r="D115" s="18">
        <v>940.07</v>
      </c>
      <c r="E115" s="10">
        <v>3151</v>
      </c>
      <c r="F115" s="9" t="s">
        <v>53</v>
      </c>
      <c r="G115" s="28" t="s">
        <v>14</v>
      </c>
    </row>
    <row r="116" spans="1:7" x14ac:dyDescent="0.25">
      <c r="A116" s="9"/>
      <c r="B116" s="14"/>
      <c r="C116" s="10"/>
      <c r="D116" s="18">
        <v>979.56</v>
      </c>
      <c r="E116" s="10">
        <v>3162</v>
      </c>
      <c r="F116" s="9" t="s">
        <v>53</v>
      </c>
      <c r="G116" s="28" t="s">
        <v>14</v>
      </c>
    </row>
    <row r="117" spans="1:7" x14ac:dyDescent="0.25">
      <c r="A117" s="9"/>
      <c r="B117" s="14"/>
      <c r="C117" s="10"/>
      <c r="D117" s="18">
        <v>185.46</v>
      </c>
      <c r="E117" s="10">
        <v>3211</v>
      </c>
      <c r="F117" s="9" t="s">
        <v>54</v>
      </c>
      <c r="G117" s="28" t="s">
        <v>14</v>
      </c>
    </row>
    <row r="118" spans="1:7" x14ac:dyDescent="0.25">
      <c r="A118" s="9"/>
      <c r="B118" s="14"/>
      <c r="C118" s="10"/>
      <c r="D118" s="18">
        <v>869.03</v>
      </c>
      <c r="E118" s="10">
        <v>3212</v>
      </c>
      <c r="F118" s="9" t="s">
        <v>55</v>
      </c>
      <c r="G118" s="28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SUM(D112:D118)</f>
        <v>4654.12</v>
      </c>
      <c r="E119" s="23"/>
      <c r="F119" s="25"/>
      <c r="G119" s="26"/>
    </row>
    <row r="120" spans="1:7" ht="15.75" thickBot="1" x14ac:dyDescent="0.3">
      <c r="A120" s="29" t="s">
        <v>136</v>
      </c>
      <c r="B120" s="30"/>
      <c r="C120" s="31"/>
      <c r="D120" s="32">
        <f>D111</f>
        <v>143068.96000000002</v>
      </c>
      <c r="E120" s="31"/>
      <c r="F120" s="33"/>
    </row>
    <row r="121" spans="1:7" ht="15.75" thickBot="1" x14ac:dyDescent="0.3">
      <c r="A121" s="34" t="s">
        <v>134</v>
      </c>
      <c r="B121" s="35"/>
      <c r="C121" s="36"/>
      <c r="D121" s="37">
        <f>D96+D120</f>
        <v>217321.39</v>
      </c>
      <c r="E121" s="36"/>
      <c r="F121" s="38"/>
      <c r="G121" s="3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2024-12-23T10:07:09Z</dcterms:modified>
</cp:coreProperties>
</file>