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8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6" i="1"/>
  <c r="D65" i="1"/>
  <c r="D64" i="1"/>
  <c r="D63" i="1"/>
  <c r="D62" i="1"/>
  <c r="D70" i="1" s="1"/>
  <c r="D71" i="1" s="1"/>
  <c r="D61" i="1" l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<sst xmlns="http://schemas.openxmlformats.org/spreadsheetml/2006/main" count="186" uniqueCount="95">
  <si>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</si>
  <si>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</si>
  <si>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</si>
  <si>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</si>
  <si>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</si>
  <si>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</si>
  <si>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</si>
  <si>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</si>
  <si>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</si>
  <si>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01.08.2024 Do 31.08.2024</t>
  </si>
  <si>
    <t>Lilek d.o.o.</t>
  </si>
  <si>
    <t>96702581207</t>
  </si>
  <si>
    <t>Zelina Breška</t>
  </si>
  <si>
    <t>OSTALI NESPOMENUTI RASHODI POSLOVANJA</t>
  </si>
  <si>
    <t>OSN.ŠKOLA DJURE DEŽELIĆA - IVANIĆ-GRAD</t>
  </si>
  <si>
    <t>Ukupno:</t>
  </si>
  <si>
    <t>TUŠEK FOTOGRAFIJE d.o.o.</t>
  </si>
  <si>
    <t>91900448926</t>
  </si>
  <si>
    <t>Ivanić-Grad</t>
  </si>
  <si>
    <t>OSTALE USLUGE</t>
  </si>
  <si>
    <t>EMENDOR Advanced Solutions d.o.o.</t>
  </si>
  <si>
    <t>87847615093</t>
  </si>
  <si>
    <t>USLUGE TEKUĆEG I INVESTICIJSKOG ODRŽAVANJA</t>
  </si>
  <si>
    <t>HP-SREDIŠTE POŠTA ZAGREB</t>
  </si>
  <si>
    <t>87311810356</t>
  </si>
  <si>
    <t>ZAGREB</t>
  </si>
  <si>
    <t>USLUGE TELEFONA, POŠTE I PRIJEVOZA</t>
  </si>
  <si>
    <t>Polikovsky d.o.o.</t>
  </si>
  <si>
    <t>86481118452</t>
  </si>
  <si>
    <t>Zagreb</t>
  </si>
  <si>
    <t>FINA- Financijska agencija</t>
  </si>
  <si>
    <t>85821130368</t>
  </si>
  <si>
    <t>RAČUNALNE USLUGE</t>
  </si>
  <si>
    <t>HT-HRVATSKI TELEKOM d.d.</t>
  </si>
  <si>
    <t>81793146560</t>
  </si>
  <si>
    <t>GDCK Ivanić-Grad</t>
  </si>
  <si>
    <t>81491147180</t>
  </si>
  <si>
    <t>HRVATSKA ZAJEDNICA OSNOVNIH ŠKOLA</t>
  </si>
  <si>
    <t>78661516143</t>
  </si>
  <si>
    <t>ČLANARINE i NORME</t>
  </si>
  <si>
    <t>Optimus Lab d.o.o.</t>
  </si>
  <si>
    <t>71981294715</t>
  </si>
  <si>
    <t>Čakovec</t>
  </si>
  <si>
    <t>-</t>
  </si>
  <si>
    <t>PLAĆE-BRUTO- ZA REDOVAN RAD</t>
  </si>
  <si>
    <t>SLUŽBENA PUTOVANJA</t>
  </si>
  <si>
    <t>VELINAC d.o.o.</t>
  </si>
  <si>
    <t>63682958051</t>
  </si>
  <si>
    <t>Sesvete</t>
  </si>
  <si>
    <t>UREDSKA OPREMA I NAMJEŠTAJ</t>
  </si>
  <si>
    <t>HEP-OPSKRBA d.o.o.</t>
  </si>
  <si>
    <t>63073332379</t>
  </si>
  <si>
    <t>ENERGIJA</t>
  </si>
  <si>
    <t>VODOOPSKRBA I ODVODNJA Zagrebačke županije d.o.o.</t>
  </si>
  <si>
    <t>54189804734</t>
  </si>
  <si>
    <t>KOMUNALNE USLUGE</t>
  </si>
  <si>
    <t>GRAD-IVANIĆ-GRAD</t>
  </si>
  <si>
    <t>52339045122</t>
  </si>
  <si>
    <t>IVANIĆ GRAD</t>
  </si>
  <si>
    <t>HEP-Plin d.o.o.</t>
  </si>
  <si>
    <t>41317489366</t>
  </si>
  <si>
    <t>Osijek</t>
  </si>
  <si>
    <t>ŠKOLSKA KNJIGA d.d.</t>
  </si>
  <si>
    <t>38967655335</t>
  </si>
  <si>
    <t>NAKNADE GRAĐANIMA I KUĆANSTVIMA U NARAVI</t>
  </si>
  <si>
    <t>IVAKOP D.O.O.</t>
  </si>
  <si>
    <t>34845090946</t>
  </si>
  <si>
    <t>REVERTO PROJEKT D.O.O.</t>
  </si>
  <si>
    <t>25225628008</t>
  </si>
  <si>
    <t>POSLOVNI OBJEKTI</t>
  </si>
  <si>
    <t>"TRGOVINA PAULIĆ" D.O.O.</t>
  </si>
  <si>
    <t>1</t>
  </si>
  <si>
    <t>MATERIJAL I DIJELOVI ZA TEKUĆE I INVESTICIJSKO ODRŽAVANJE</t>
  </si>
  <si>
    <t>PLAĆA bruto, ostali rashodi, dopr.na plaću, nadoknade troškova - Drž.riznica</t>
  </si>
  <si>
    <t>NAKNADE ZA PRIJEVOZ, ZA RAD NA TERENU I ODVOJENI ŽIVOT</t>
  </si>
  <si>
    <t>PRISTOJBE I NAKNADE</t>
  </si>
  <si>
    <t>STOLARIJA PREVARIĆ</t>
  </si>
  <si>
    <t>VRBOVEC</t>
  </si>
  <si>
    <t>UREDSKI MATERIJAL I OSTALI MATERIJALNI RASHODI</t>
  </si>
  <si>
    <t>NOBEL - SERVIS D.O.O.</t>
  </si>
  <si>
    <t>07746407307</t>
  </si>
  <si>
    <t>PRIVREDNA BANKA ZAGREB</t>
  </si>
  <si>
    <t>02535697732</t>
  </si>
  <si>
    <t>BANKARSKE USLUGE I USLUGE PLATNOG PROMETA</t>
  </si>
  <si>
    <t>METUS DIZALA D.O.O.</t>
  </si>
  <si>
    <t>01768785527</t>
  </si>
  <si>
    <t>SVETA NEDELJA</t>
  </si>
  <si>
    <t>DOPRINOSI ZA ZDRAVSTVENO OSIGURANJE</t>
  </si>
  <si>
    <t>Sveukupno:</t>
  </si>
  <si>
    <t>Sveukupno kategorija I:</t>
  </si>
  <si>
    <t>Sveukupno kategorija II:</t>
  </si>
  <si>
    <t>DOPRINOS ZA MIROVINSKO OSIGURANJE Ii STUP</t>
  </si>
  <si>
    <t>DOPRINOS ZA MIROVINSKO OSIGURANJE I STUP</t>
  </si>
  <si>
    <t>POREZ NA DOHODAK IZ PLAĆA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</si>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</sst>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37" zoomScaleNormal="100" workbookViewId="0">
      <selection activeCell="D75" sqref="D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200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1750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1750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2.68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2.68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13.5</v>
      </c>
      <c r="E15" s="10">
        <v>3231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13.5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29</v>
      </c>
      <c r="D17" s="18">
        <v>9.9600000000000009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9.9600000000000009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29</v>
      </c>
      <c r="D19" s="18">
        <v>113.18</v>
      </c>
      <c r="E19" s="10">
        <v>3231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113.18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15.66</v>
      </c>
      <c r="E21" s="10">
        <v>3231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15.66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25</v>
      </c>
      <c r="D23" s="18">
        <v>55</v>
      </c>
      <c r="E23" s="10">
        <v>3294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150</v>
      </c>
      <c r="E25" s="10">
        <v>3238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150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41">
        <v>5990.63</v>
      </c>
      <c r="E27" s="10">
        <v>4221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42">
        <f>SUM(D27:D27)</f>
        <v>5990.63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25</v>
      </c>
      <c r="D29" s="18">
        <v>215.86</v>
      </c>
      <c r="E29" s="10">
        <v>3223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215.86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29</v>
      </c>
      <c r="D31" s="18">
        <v>41.46</v>
      </c>
      <c r="E31" s="10">
        <v>3234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41.46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74.3</v>
      </c>
      <c r="E33" s="10">
        <v>3234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74.3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13.84</v>
      </c>
      <c r="E35" s="10">
        <v>3223</v>
      </c>
      <c r="F35" s="9" t="s">
        <v>52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13.84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29</v>
      </c>
      <c r="D37" s="18">
        <v>1850.4</v>
      </c>
      <c r="E37" s="10">
        <v>3722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1850.4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18</v>
      </c>
      <c r="D39" s="18">
        <v>56.59</v>
      </c>
      <c r="E39" s="10">
        <v>3234</v>
      </c>
      <c r="F39" s="9" t="s">
        <v>55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56.59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58</v>
      </c>
      <c r="D41" s="41">
        <v>1250</v>
      </c>
      <c r="E41" s="10">
        <v>4212</v>
      </c>
      <c r="F41" s="9" t="s">
        <v>69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42">
        <f>SUM(D41:D41)</f>
        <v>1250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58</v>
      </c>
      <c r="D43" s="18">
        <v>8.9600000000000009</v>
      </c>
      <c r="E43" s="10">
        <v>3224</v>
      </c>
      <c r="F43" s="9" t="s">
        <v>72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8.9600000000000009</v>
      </c>
      <c r="E44" s="23"/>
      <c r="F44" s="25"/>
      <c r="G44" s="26"/>
    </row>
    <row r="45" spans="1:7" x14ac:dyDescent="0.25">
      <c r="A45" s="9" t="s">
        <v>76</v>
      </c>
      <c r="B45" s="14" t="s">
        <v>71</v>
      </c>
      <c r="C45" s="10" t="s">
        <v>77</v>
      </c>
      <c r="D45" s="18">
        <v>11.25</v>
      </c>
      <c r="E45" s="10">
        <v>3221</v>
      </c>
      <c r="F45" s="9" t="s">
        <v>78</v>
      </c>
      <c r="G45" s="27" t="s">
        <v>14</v>
      </c>
    </row>
    <row r="46" spans="1:7" x14ac:dyDescent="0.25">
      <c r="A46" s="9"/>
      <c r="B46" s="14"/>
      <c r="C46" s="10"/>
      <c r="D46" s="18">
        <v>2437.5</v>
      </c>
      <c r="E46" s="10">
        <v>4221</v>
      </c>
      <c r="F46" s="9" t="s">
        <v>49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2448.75</v>
      </c>
      <c r="E47" s="23"/>
      <c r="F47" s="25"/>
      <c r="G47" s="26"/>
    </row>
    <row r="48" spans="1:7" x14ac:dyDescent="0.25">
      <c r="A48" s="9" t="s">
        <v>79</v>
      </c>
      <c r="B48" s="14" t="s">
        <v>80</v>
      </c>
      <c r="C48" s="10" t="s">
        <v>25</v>
      </c>
      <c r="D48" s="18">
        <v>90</v>
      </c>
      <c r="E48" s="10">
        <v>3224</v>
      </c>
      <c r="F48" s="9" t="s">
        <v>72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90</v>
      </c>
      <c r="E49" s="23"/>
      <c r="F49" s="25"/>
      <c r="G49" s="26"/>
    </row>
    <row r="50" spans="1:7" x14ac:dyDescent="0.25">
      <c r="A50" s="9" t="s">
        <v>81</v>
      </c>
      <c r="B50" s="14" t="s">
        <v>82</v>
      </c>
      <c r="C50" s="10" t="s">
        <v>18</v>
      </c>
      <c r="D50" s="18">
        <v>39.69</v>
      </c>
      <c r="E50" s="10">
        <v>3431</v>
      </c>
      <c r="F50" s="9" t="s">
        <v>83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39.69</v>
      </c>
      <c r="E51" s="23"/>
      <c r="F51" s="25"/>
      <c r="G51" s="26"/>
    </row>
    <row r="52" spans="1:7" x14ac:dyDescent="0.25">
      <c r="A52" s="9" t="s">
        <v>84</v>
      </c>
      <c r="B52" s="14" t="s">
        <v>85</v>
      </c>
      <c r="C52" s="10" t="s">
        <v>86</v>
      </c>
      <c r="D52" s="18">
        <v>82.96</v>
      </c>
      <c r="E52" s="10">
        <v>3232</v>
      </c>
      <c r="F52" s="9" t="s">
        <v>22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82.96</v>
      </c>
      <c r="E53" s="23"/>
      <c r="F53" s="25"/>
      <c r="G53" s="26"/>
    </row>
    <row r="54" spans="1:7" ht="15.75" thickBot="1" x14ac:dyDescent="0.3">
      <c r="A54" s="29" t="s">
        <v>89</v>
      </c>
      <c r="B54" s="30"/>
      <c r="C54" s="31"/>
      <c r="D54" s="32">
        <f>D8+D10+D12+D14+D16+D18+D20+D22+D26+D28+D30+D32+D34+D36+D38+D40+D42+D44+D47+D49+D51+D53+D24</f>
        <v>14523.419999999998</v>
      </c>
      <c r="E54" s="31"/>
      <c r="F54" s="33"/>
    </row>
    <row r="55" spans="1:7" x14ac:dyDescent="0.25">
      <c r="A55" s="9"/>
      <c r="B55" s="14"/>
      <c r="C55" s="10"/>
      <c r="D55" s="18">
        <v>105358.63</v>
      </c>
      <c r="E55" s="10">
        <v>3111</v>
      </c>
      <c r="F55" s="9" t="s">
        <v>44</v>
      </c>
      <c r="G55" s="27" t="s">
        <v>14</v>
      </c>
    </row>
    <row r="56" spans="1:7" x14ac:dyDescent="0.25">
      <c r="A56" s="9"/>
      <c r="B56" s="14"/>
      <c r="C56" s="10"/>
      <c r="D56" s="18">
        <v>17384.16</v>
      </c>
      <c r="E56" s="10">
        <v>3132</v>
      </c>
      <c r="F56" s="9" t="s">
        <v>87</v>
      </c>
      <c r="G56" s="28" t="s">
        <v>14</v>
      </c>
    </row>
    <row r="57" spans="1:7" x14ac:dyDescent="0.25">
      <c r="A57" s="9"/>
      <c r="B57" s="14"/>
      <c r="C57" s="10"/>
      <c r="D57" s="18">
        <v>42.3</v>
      </c>
      <c r="E57" s="10">
        <v>3211</v>
      </c>
      <c r="F57" s="9" t="s">
        <v>45</v>
      </c>
      <c r="G57" s="28" t="s">
        <v>14</v>
      </c>
    </row>
    <row r="58" spans="1:7" x14ac:dyDescent="0.25">
      <c r="A58" s="9"/>
      <c r="B58" s="14"/>
      <c r="C58" s="10"/>
      <c r="D58" s="18">
        <v>255.44</v>
      </c>
      <c r="E58" s="10">
        <v>3211</v>
      </c>
      <c r="F58" s="9" t="s">
        <v>45</v>
      </c>
      <c r="G58" s="28" t="s">
        <v>14</v>
      </c>
    </row>
    <row r="59" spans="1:7" x14ac:dyDescent="0.25">
      <c r="A59" s="9"/>
      <c r="B59" s="14"/>
      <c r="C59" s="10"/>
      <c r="D59" s="18">
        <v>1123.3</v>
      </c>
      <c r="E59" s="10">
        <v>3212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336</v>
      </c>
      <c r="E60" s="10">
        <v>3295</v>
      </c>
      <c r="F60" s="9" t="s">
        <v>75</v>
      </c>
      <c r="G60" s="28" t="s">
        <v>14</v>
      </c>
    </row>
    <row r="61" spans="1:7" ht="21" customHeight="1" thickBot="1" x14ac:dyDescent="0.3">
      <c r="A61" s="21" t="s">
        <v>15</v>
      </c>
      <c r="B61" s="22"/>
      <c r="C61" s="23"/>
      <c r="D61" s="24">
        <f>SUM(D55:D60)</f>
        <v>124499.83000000002</v>
      </c>
      <c r="E61" s="23"/>
      <c r="F61" s="25"/>
      <c r="G61" s="26"/>
    </row>
    <row r="62" spans="1:7" x14ac:dyDescent="0.25">
      <c r="A62" s="9" t="s">
        <v>73</v>
      </c>
      <c r="B62" s="14" t="s">
        <v>71</v>
      </c>
      <c r="C62" s="10" t="s">
        <v>43</v>
      </c>
      <c r="D62" s="18">
        <f>74615.03+15</f>
        <v>74630.03</v>
      </c>
      <c r="E62" s="10">
        <v>3111</v>
      </c>
      <c r="F62" s="9" t="s">
        <v>44</v>
      </c>
      <c r="G62" s="27" t="s">
        <v>14</v>
      </c>
    </row>
    <row r="63" spans="1:7" x14ac:dyDescent="0.25">
      <c r="A63" s="9"/>
      <c r="B63" s="14"/>
      <c r="C63" s="10"/>
      <c r="D63" s="18">
        <f>10357.57+3.75</f>
        <v>10361.32</v>
      </c>
      <c r="E63" s="10">
        <v>3141</v>
      </c>
      <c r="F63" s="40" t="s">
        <v>93</v>
      </c>
      <c r="G63" s="28" t="s">
        <v>14</v>
      </c>
    </row>
    <row r="64" spans="1:7" x14ac:dyDescent="0.25">
      <c r="A64" s="9"/>
      <c r="B64" s="14"/>
      <c r="C64" s="10"/>
      <c r="D64" s="18">
        <f>5242.16+1.17</f>
        <v>5243.33</v>
      </c>
      <c r="E64" s="10">
        <v>3151</v>
      </c>
      <c r="F64" s="40" t="s">
        <v>91</v>
      </c>
      <c r="G64" s="28" t="s">
        <v>14</v>
      </c>
    </row>
    <row r="65" spans="1:7" x14ac:dyDescent="0.25">
      <c r="A65" s="9"/>
      <c r="B65" s="14"/>
      <c r="C65" s="10"/>
      <c r="D65" s="18">
        <f>15934.22+3.51</f>
        <v>15937.73</v>
      </c>
      <c r="E65" s="10">
        <v>3151</v>
      </c>
      <c r="F65" s="40" t="s">
        <v>92</v>
      </c>
      <c r="G65" s="28" t="s">
        <v>14</v>
      </c>
    </row>
    <row r="66" spans="1:7" x14ac:dyDescent="0.25">
      <c r="A66" s="9"/>
      <c r="B66" s="14"/>
      <c r="C66" s="10"/>
      <c r="D66" s="18">
        <f>17527.68+3.87</f>
        <v>17531.55</v>
      </c>
      <c r="E66" s="10">
        <v>3162</v>
      </c>
      <c r="F66" s="40" t="s">
        <v>94</v>
      </c>
      <c r="G66" s="28" t="s">
        <v>14</v>
      </c>
    </row>
    <row r="67" spans="1:7" x14ac:dyDescent="0.25">
      <c r="A67" s="9"/>
      <c r="B67" s="14"/>
      <c r="C67" s="10"/>
      <c r="D67" s="18">
        <v>300.44</v>
      </c>
      <c r="E67" s="10">
        <v>3211</v>
      </c>
      <c r="F67" s="9" t="s">
        <v>45</v>
      </c>
      <c r="G67" s="28" t="s">
        <v>14</v>
      </c>
    </row>
    <row r="68" spans="1:7" x14ac:dyDescent="0.25">
      <c r="A68" s="9"/>
      <c r="B68" s="14"/>
      <c r="C68" s="10"/>
      <c r="D68" s="18">
        <v>1785.77</v>
      </c>
      <c r="E68" s="10">
        <v>3212</v>
      </c>
      <c r="F68" s="9" t="s">
        <v>74</v>
      </c>
      <c r="G68" s="28" t="s">
        <v>14</v>
      </c>
    </row>
    <row r="69" spans="1:7" x14ac:dyDescent="0.25">
      <c r="A69" s="9"/>
      <c r="B69" s="14"/>
      <c r="C69" s="10"/>
      <c r="D69" s="18">
        <v>336</v>
      </c>
      <c r="E69" s="10">
        <v>3295</v>
      </c>
      <c r="F69" s="9" t="s">
        <v>75</v>
      </c>
      <c r="G69" s="28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SUM(D62:D69)</f>
        <v>126126.17000000001</v>
      </c>
      <c r="E70" s="23"/>
      <c r="F70" s="25"/>
      <c r="G70" s="26"/>
    </row>
    <row r="71" spans="1:7" ht="15.75" thickBot="1" x14ac:dyDescent="0.3">
      <c r="A71" s="29" t="s">
        <v>90</v>
      </c>
      <c r="B71" s="30"/>
      <c r="C71" s="31"/>
      <c r="D71" s="32">
        <f>D70</f>
        <v>126126.17000000001</v>
      </c>
      <c r="E71" s="31"/>
      <c r="F71" s="33"/>
    </row>
    <row r="72" spans="1:7" ht="15.75" thickBot="1" x14ac:dyDescent="0.3">
      <c r="A72" s="34" t="s">
        <v>88</v>
      </c>
      <c r="B72" s="35"/>
      <c r="C72" s="36"/>
      <c r="D72" s="37">
        <f>D54+D71</f>
        <v>140649.59000000003</v>
      </c>
      <c r="E72" s="36"/>
      <c r="F72" s="38"/>
      <c r="G72" s="3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2024-09-16T10:12:40Z</dcterms:modified>
</cp:coreProperties>
</file>