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05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102" i="1"/>
  <c r="D103" i="1"/>
  <c r="D109" i="1"/>
  <c r="D107" i="1"/>
  <c r="D104" i="1"/>
  <c r="D101" i="1"/>
  <c r="D99" i="1"/>
  <c r="D97" i="1"/>
  <c r="D95" i="1"/>
  <c r="D93" i="1"/>
  <c r="D91" i="1"/>
  <c r="D89" i="1"/>
  <c r="D111" i="1" l="1"/>
  <c r="D112" i="1" s="1"/>
  <c r="D87" i="1" l="1"/>
  <c r="D85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0" i="1"/>
  <c r="D28" i="1"/>
  <c r="D26" i="1"/>
  <c r="D24" i="1"/>
  <c r="D22" i="1"/>
  <c r="D20" i="1"/>
  <c r="D18" i="1"/>
  <c r="D16" i="1"/>
  <c r="D14" i="1"/>
  <c r="D12" i="1"/>
  <c r="D10" i="1"/>
  <c r="D8" i="1"/>
  <c r="D113" i="1" l="1"/>
</calcChain>
</file>

<file path=xl/sharedStrings.xml><?xml version="1.0" encoding="utf-8"?>
<sst xmlns="http://schemas.openxmlformats.org/spreadsheetml/2006/main" count="304" uniqueCount="142">
  <si>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</si>
  <si>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</si>
  <si>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</si>
  <si>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</si>
  <si>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</si>
  <si>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</si>
  <si>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</si>
  <si>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</si>
  <si>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</si>
  <si>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01.05.2024 Do 31.05.2024</t>
  </si>
  <si>
    <t>HP-SREDIŠTE POŠTA ZAGREB</t>
  </si>
  <si>
    <t>87311810356</t>
  </si>
  <si>
    <t>ZAGREB</t>
  </si>
  <si>
    <t>USLUGE TELEFONA, POŠTE I PRIJEVOZA</t>
  </si>
  <si>
    <t>OSN.ŠKOLA DJURE DEŽELIĆA - IVANIĆ-GRAD</t>
  </si>
  <si>
    <t>Ukupno:</t>
  </si>
  <si>
    <t>Polikovsky d.o.o.</t>
  </si>
  <si>
    <t>86481118452</t>
  </si>
  <si>
    <t>Zagreb</t>
  </si>
  <si>
    <t>FINA- Financijska agencija</t>
  </si>
  <si>
    <t>85821130368</t>
  </si>
  <si>
    <t>RAČUNALNE USLUGE</t>
  </si>
  <si>
    <t>TRGOVINA PAULIĆ d.o.o.</t>
  </si>
  <si>
    <t>85500128146</t>
  </si>
  <si>
    <t>Ivanić-Grad</t>
  </si>
  <si>
    <t>SLUŽBENA, RADNA I ZAŠTITNA  ODJEĆA I OBUĆA</t>
  </si>
  <si>
    <t>HT-HRVATSKI TELEKOM d.d.</t>
  </si>
  <si>
    <t>81793146560</t>
  </si>
  <si>
    <t>GDCK Ivanić-Grad</t>
  </si>
  <si>
    <t>81491147180</t>
  </si>
  <si>
    <t>KLARA D.D. ZAGREBAČKE PEK</t>
  </si>
  <si>
    <t>76842508189</t>
  </si>
  <si>
    <t>MATERIJAL I SIROVINE</t>
  </si>
  <si>
    <t>Optimus Lab d.o.o.</t>
  </si>
  <si>
    <t>71981294715</t>
  </si>
  <si>
    <t>Čakovec</t>
  </si>
  <si>
    <t>LOVRIĆ, proizv.-trgovački obrt, vl. Ivan lovrić</t>
  </si>
  <si>
    <t>67422687893</t>
  </si>
  <si>
    <t>64660708691</t>
  </si>
  <si>
    <t>PLAĆE-BRUTO- ZA REDOVAN RAD</t>
  </si>
  <si>
    <t>Nema Konta Na Odabranoj Razini</t>
  </si>
  <si>
    <t>SLUŽBENA PUTOVANJA</t>
  </si>
  <si>
    <t>NAKNADE ZA PRIJEVOZ, ZA RAD NA TERENU I ODVOJENI ŽIVOT</t>
  </si>
  <si>
    <t>OSTALI NESPOMENUTI RASHODI POSLOVANJA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</si>
  <si>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</si>
  <si>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</si>
  <si>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</si>
  <si>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</si>
  <si>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</si>
  <si>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</si>
  <si>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</si>
  <si>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UREDSKI MATERIJAL I OSTALI MATERIJALNI RASHODI</t>
  </si>
  <si>
    <t>REPREZENTACIJA</t>
  </si>
  <si>
    <t>PUČKO OTVORENO UČILIŠTE</t>
  </si>
  <si>
    <t>60194917869</t>
  </si>
  <si>
    <t>IVANIĆ GRAD</t>
  </si>
  <si>
    <t>ZAKUPNINE I NAJMANINE</t>
  </si>
  <si>
    <t>FOKUS D.O.O.</t>
  </si>
  <si>
    <t>59082812808</t>
  </si>
  <si>
    <t>M Servit vl.Marko Jajić</t>
  </si>
  <si>
    <t>58289233238</t>
  </si>
  <si>
    <t>ZAVOD ZA JAVNO ZDRAVSTVO</t>
  </si>
  <si>
    <t>57284631035</t>
  </si>
  <si>
    <t>BJELOVAR</t>
  </si>
  <si>
    <t>ZDRAVSTVENE I VETERINARSKE USLUGE</t>
  </si>
  <si>
    <t>Beripek j.d.o.o.</t>
  </si>
  <si>
    <t>57194913130</t>
  </si>
  <si>
    <t>Magteh d.o.o.</t>
  </si>
  <si>
    <t>56295295765</t>
  </si>
  <si>
    <t>Velika Mlaka</t>
  </si>
  <si>
    <t>USLUGE TEKUĆEG I INVESTICIJSKOG ODRŽAVANJA</t>
  </si>
  <si>
    <t>VODOOPSKRBA I ODVODNJA Zagrebačke županije d.o.o.</t>
  </si>
  <si>
    <t>54189804734</t>
  </si>
  <si>
    <t>KOMUNALNE USLUGE</t>
  </si>
  <si>
    <t>LMT Gorica d.o.o.</t>
  </si>
  <si>
    <t>54129054251</t>
  </si>
  <si>
    <t>Velika Gorica</t>
  </si>
  <si>
    <t>ATLANTIS TRAVEL d.o.o.</t>
  </si>
  <si>
    <t>54089624563</t>
  </si>
  <si>
    <t>GRAD-IVANIĆ-GRAD</t>
  </si>
  <si>
    <t>52339045122</t>
  </si>
  <si>
    <t>HEP-ODS d.o.o. Elektra Križ</t>
  </si>
  <si>
    <t>46830600751</t>
  </si>
  <si>
    <t>Križ</t>
  </si>
  <si>
    <t>POSLOVNI OBJEKTI</t>
  </si>
  <si>
    <t>VINDIJA d.d. prehrambena industrija</t>
  </si>
  <si>
    <t>44138062462</t>
  </si>
  <si>
    <t>VARAŽDIN</t>
  </si>
  <si>
    <t>PIK VRBOVEC plus d.o.o.</t>
  </si>
  <si>
    <t>41976933718</t>
  </si>
  <si>
    <t>Vrbovec</t>
  </si>
  <si>
    <t>HEP-Plin d.o.o.</t>
  </si>
  <si>
    <t>41317489366</t>
  </si>
  <si>
    <t>Osijek</t>
  </si>
  <si>
    <t>VUKPLAST</t>
  </si>
  <si>
    <t>40778025696</t>
  </si>
  <si>
    <t>IVANIĆ-GRAD</t>
  </si>
  <si>
    <t>Lesnina H d.o.o.</t>
  </si>
  <si>
    <t>36998794856</t>
  </si>
  <si>
    <t>UREDSKA OPREMA I NAMJEŠTAJ</t>
  </si>
  <si>
    <t>IVAKOP D.O.O.</t>
  </si>
  <si>
    <t>34845090946</t>
  </si>
  <si>
    <t>Hrvatska glazbena mladež</t>
  </si>
  <si>
    <t>30457432092</t>
  </si>
  <si>
    <t>LINEA STUDIO ZA DIZAJN I</t>
  </si>
  <si>
    <t>28049573953</t>
  </si>
  <si>
    <t>OSTALE USLUGE</t>
  </si>
  <si>
    <t>MALUKS PROMET D.O.O.</t>
  </si>
  <si>
    <t>26788338166</t>
  </si>
  <si>
    <t>PODRAVKA d.d.</t>
  </si>
  <si>
    <t>18928523252</t>
  </si>
  <si>
    <t>KOPRIVNICA</t>
  </si>
  <si>
    <t>GLAS KONCILA</t>
  </si>
  <si>
    <t>KAPITEL D. O. O.</t>
  </si>
  <si>
    <t>KING-ICT D.O.O.</t>
  </si>
  <si>
    <t>METRO CASH &amp; CARRY D.O.O.</t>
  </si>
  <si>
    <t>SESVETE</t>
  </si>
  <si>
    <t>NARODNE NOVINE</t>
  </si>
  <si>
    <t>PLAĆA bruto, ostali rashodi, dopr.na plaću, nadoknade troškova - Drž.riznica</t>
  </si>
  <si>
    <t>INTELEKTUALNE I OSOBNE USLUGE</t>
  </si>
  <si>
    <t>PRISTOJBE I NAKNADE</t>
  </si>
  <si>
    <t>ZNAMEN D.O.O. NAKL. DJ.</t>
  </si>
  <si>
    <t>LEDO plus d.o.o.</t>
  </si>
  <si>
    <t>07179054100</t>
  </si>
  <si>
    <t>IVA-Z  D.O.O.</t>
  </si>
  <si>
    <t>06091979725</t>
  </si>
  <si>
    <t>MATERIJAL I DIJELOVI ZA TEKUĆE I INVESTICIJSKO ODRŽAVANJE</t>
  </si>
  <si>
    <t>PRIVREDNA BANKA ZAGREB</t>
  </si>
  <si>
    <t>02535697732</t>
  </si>
  <si>
    <t>BANKARSKE USLUGE I USLUGE PLATNOG PROMETA</t>
  </si>
  <si>
    <t>BAUHAUS</t>
  </si>
  <si>
    <t>IVA-Z d.o.o.</t>
  </si>
  <si>
    <t>Oprema za grijanje, ventilaciju i hlađenje</t>
  </si>
  <si>
    <t>Sveukupno kategorija I: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</si>
  <si>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</si>
  <si>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</si>
  <si>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</si>
  <si>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</si>
  <si>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JUBILARNE NAGRADE, POMOĆI I OSTALO</t>
  </si>
  <si>
    <t>Sveukupno kategorija II:</t>
  </si>
  <si>
    <t>SVEUKUPNO:</t>
  </si>
  <si>
    <t>MZO, Zagr.županija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</si>
</sst>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0" xfId="0" applyFill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9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49" fontId="0" fillId="6" borderId="8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right" vertical="center"/>
    </xf>
    <xf numFmtId="0" fontId="0" fillId="6" borderId="9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6"/>
  <sheetViews>
    <sheetView tabSelected="1" zoomScaleNormal="100" workbookViewId="0">
      <selection activeCell="C90" sqref="C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hidden="1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43.78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43.78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12.56</v>
      </c>
      <c r="E9" s="10">
        <v>3231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12.56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18</v>
      </c>
      <c r="D11" s="18">
        <v>9.9600000000000009</v>
      </c>
      <c r="E11" s="10">
        <v>3238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9.9600000000000009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16.579999999999998</v>
      </c>
      <c r="E13" s="10">
        <v>3227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16.579999999999998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114.06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114.06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24</v>
      </c>
      <c r="D17" s="18">
        <v>17.55</v>
      </c>
      <c r="E17" s="10">
        <v>3231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17.55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333.48</v>
      </c>
      <c r="E19" s="10">
        <v>3222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333.48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150</v>
      </c>
      <c r="E21" s="10">
        <v>3238</v>
      </c>
      <c r="F21" s="9" t="s">
        <v>21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150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24</v>
      </c>
      <c r="D23" s="18">
        <v>1018.19</v>
      </c>
      <c r="E23" s="10">
        <v>3222</v>
      </c>
      <c r="F23" s="9" t="s">
        <v>32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1018.19</v>
      </c>
      <c r="E24" s="23"/>
      <c r="F24" s="25"/>
      <c r="G24" s="26"/>
    </row>
    <row r="25" spans="1:7" x14ac:dyDescent="0.25">
      <c r="A25" s="29" t="s">
        <v>131</v>
      </c>
      <c r="B25" s="14" t="s">
        <v>125</v>
      </c>
      <c r="C25" s="10" t="s">
        <v>24</v>
      </c>
      <c r="D25" s="18">
        <v>1543.16</v>
      </c>
      <c r="E25" s="10">
        <v>42123</v>
      </c>
      <c r="F25" s="9" t="s">
        <v>132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1543.16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12</v>
      </c>
      <c r="D27" s="18">
        <v>549.29</v>
      </c>
      <c r="E27" s="10">
        <v>3223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549.29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18</v>
      </c>
      <c r="D29" s="18">
        <v>465.38</v>
      </c>
      <c r="E29" s="10">
        <v>3222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465.38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18</v>
      </c>
      <c r="D31" s="18">
        <v>158.07</v>
      </c>
      <c r="E31" s="10">
        <v>3221</v>
      </c>
      <c r="F31" s="9" t="s">
        <v>51</v>
      </c>
      <c r="G31" s="27" t="s">
        <v>14</v>
      </c>
    </row>
    <row r="32" spans="1:7" x14ac:dyDescent="0.25">
      <c r="A32" s="9"/>
      <c r="B32" s="14"/>
      <c r="C32" s="10"/>
      <c r="D32" s="18">
        <v>922.25</v>
      </c>
      <c r="E32" s="10">
        <v>3222</v>
      </c>
      <c r="F32" s="9" t="s">
        <v>32</v>
      </c>
      <c r="G32" s="28" t="s">
        <v>14</v>
      </c>
    </row>
    <row r="33" spans="1:7" x14ac:dyDescent="0.25">
      <c r="A33" s="9"/>
      <c r="B33" s="14"/>
      <c r="C33" s="10"/>
      <c r="D33" s="18">
        <v>17.96</v>
      </c>
      <c r="E33" s="10">
        <v>3293</v>
      </c>
      <c r="F33" s="9" t="s">
        <v>52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SUM(D31:D33)</f>
        <v>1098.28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300</v>
      </c>
      <c r="E35" s="10">
        <v>3235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300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159.51</v>
      </c>
      <c r="E37" s="10">
        <v>3221</v>
      </c>
      <c r="F37" s="9" t="s">
        <v>51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159.51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24</v>
      </c>
      <c r="D39" s="18">
        <v>171.25</v>
      </c>
      <c r="E39" s="10">
        <v>3221</v>
      </c>
      <c r="F39" s="9" t="s">
        <v>51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171.25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210.88</v>
      </c>
      <c r="E41" s="10">
        <v>3236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210.88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24</v>
      </c>
      <c r="D43" s="18">
        <v>1132.54</v>
      </c>
      <c r="E43" s="10">
        <v>3222</v>
      </c>
      <c r="F43" s="9" t="s">
        <v>32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1132.54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94.38</v>
      </c>
      <c r="E45" s="10">
        <v>3232</v>
      </c>
      <c r="F45" s="9" t="s">
        <v>70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94.38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18</v>
      </c>
      <c r="D47" s="18">
        <v>146.55000000000001</v>
      </c>
      <c r="E47" s="10">
        <v>3234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146.55000000000001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303.75</v>
      </c>
      <c r="E49" s="10">
        <v>3227</v>
      </c>
      <c r="F49" s="9" t="s">
        <v>25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303.75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18</v>
      </c>
      <c r="D51" s="18">
        <v>884</v>
      </c>
      <c r="E51" s="10">
        <v>3299</v>
      </c>
      <c r="F51" s="9" t="s">
        <v>43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884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55</v>
      </c>
      <c r="D53" s="18">
        <v>148.6</v>
      </c>
      <c r="E53" s="10">
        <v>3234</v>
      </c>
      <c r="F53" s="9" t="s">
        <v>73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148.6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3312.5</v>
      </c>
      <c r="E55" s="10">
        <v>4212</v>
      </c>
      <c r="F55" s="9" t="s">
        <v>84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3312.5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1219.83</v>
      </c>
      <c r="E57" s="10">
        <v>3222</v>
      </c>
      <c r="F57" s="9" t="s">
        <v>32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1219.83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750.67</v>
      </c>
      <c r="E59" s="10">
        <v>3222</v>
      </c>
      <c r="F59" s="9" t="s">
        <v>32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750.67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270.97000000000003</v>
      </c>
      <c r="E61" s="10">
        <v>3223</v>
      </c>
      <c r="F61" s="9" t="s">
        <v>46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270.97000000000003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375.38</v>
      </c>
      <c r="E63" s="10">
        <v>3232</v>
      </c>
      <c r="F63" s="9" t="s">
        <v>70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375.38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18</v>
      </c>
      <c r="D65" s="18">
        <v>283.39999999999998</v>
      </c>
      <c r="E65" s="10">
        <v>4221</v>
      </c>
      <c r="F65" s="9" t="s">
        <v>99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283.39999999999998</v>
      </c>
      <c r="E66" s="23"/>
      <c r="F66" s="25"/>
      <c r="G66" s="26"/>
    </row>
    <row r="67" spans="1:7" x14ac:dyDescent="0.25">
      <c r="A67" s="9" t="s">
        <v>100</v>
      </c>
      <c r="B67" s="14" t="s">
        <v>101</v>
      </c>
      <c r="C67" s="10" t="s">
        <v>24</v>
      </c>
      <c r="D67" s="18">
        <v>121.14</v>
      </c>
      <c r="E67" s="10">
        <v>3234</v>
      </c>
      <c r="F67" s="9" t="s">
        <v>73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121.14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18</v>
      </c>
      <c r="D69" s="18">
        <v>306</v>
      </c>
      <c r="E69" s="10">
        <v>3299</v>
      </c>
      <c r="F69" s="9" t="s">
        <v>43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306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55</v>
      </c>
      <c r="D71" s="18">
        <v>11.61</v>
      </c>
      <c r="E71" s="10">
        <v>3221</v>
      </c>
      <c r="F71" s="9" t="s">
        <v>51</v>
      </c>
      <c r="G71" s="27" t="s">
        <v>14</v>
      </c>
    </row>
    <row r="72" spans="1:7" x14ac:dyDescent="0.25">
      <c r="A72" s="9"/>
      <c r="B72" s="14"/>
      <c r="C72" s="10"/>
      <c r="D72" s="18">
        <v>325</v>
      </c>
      <c r="E72" s="10">
        <v>3239</v>
      </c>
      <c r="F72" s="9" t="s">
        <v>106</v>
      </c>
      <c r="G72" s="28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SUM(D71:D72)</f>
        <v>336.61</v>
      </c>
      <c r="E73" s="23"/>
      <c r="F73" s="25"/>
      <c r="G73" s="26"/>
    </row>
    <row r="74" spans="1:7" x14ac:dyDescent="0.25">
      <c r="A74" s="9" t="s">
        <v>107</v>
      </c>
      <c r="B74" s="14" t="s">
        <v>108</v>
      </c>
      <c r="C74" s="10" t="s">
        <v>55</v>
      </c>
      <c r="D74" s="18">
        <v>1026</v>
      </c>
      <c r="E74" s="10">
        <v>3231</v>
      </c>
      <c r="F74" s="9" t="s">
        <v>13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1026</v>
      </c>
      <c r="E75" s="23"/>
      <c r="F75" s="25"/>
      <c r="G75" s="26"/>
    </row>
    <row r="76" spans="1:7" x14ac:dyDescent="0.25">
      <c r="A76" s="9" t="s">
        <v>109</v>
      </c>
      <c r="B76" s="14" t="s">
        <v>110</v>
      </c>
      <c r="C76" s="10" t="s">
        <v>111</v>
      </c>
      <c r="D76" s="18">
        <v>893.27</v>
      </c>
      <c r="E76" s="10">
        <v>3222</v>
      </c>
      <c r="F76" s="9" t="s">
        <v>32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893.27</v>
      </c>
      <c r="E77" s="23"/>
      <c r="F77" s="25"/>
      <c r="G77" s="26"/>
    </row>
    <row r="78" spans="1:7" x14ac:dyDescent="0.25">
      <c r="A78" s="9" t="s">
        <v>112</v>
      </c>
      <c r="B78" s="14">
        <v>42821159693</v>
      </c>
      <c r="C78" s="10" t="s">
        <v>12</v>
      </c>
      <c r="D78" s="18">
        <v>28</v>
      </c>
      <c r="E78" s="10">
        <v>3221</v>
      </c>
      <c r="F78" s="9" t="s">
        <v>51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28</v>
      </c>
      <c r="E79" s="23"/>
      <c r="F79" s="25"/>
      <c r="G79" s="26"/>
    </row>
    <row r="80" spans="1:7" x14ac:dyDescent="0.25">
      <c r="A80" s="9" t="s">
        <v>113</v>
      </c>
      <c r="B80" s="14">
        <v>45821273643</v>
      </c>
      <c r="C80" s="10" t="s">
        <v>55</v>
      </c>
      <c r="D80" s="18">
        <v>582.67999999999995</v>
      </c>
      <c r="E80" s="10">
        <v>3232</v>
      </c>
      <c r="F80" s="9" t="s">
        <v>70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582.67999999999995</v>
      </c>
      <c r="E81" s="23"/>
      <c r="F81" s="25"/>
      <c r="G81" s="26"/>
    </row>
    <row r="82" spans="1:7" x14ac:dyDescent="0.25">
      <c r="A82" s="9" t="s">
        <v>114</v>
      </c>
      <c r="B82" s="14">
        <v>67001695549</v>
      </c>
      <c r="C82" s="10" t="s">
        <v>12</v>
      </c>
      <c r="D82" s="18">
        <v>142.5</v>
      </c>
      <c r="E82" s="10">
        <v>3232</v>
      </c>
      <c r="F82" s="9" t="s">
        <v>70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142.5</v>
      </c>
      <c r="E83" s="23"/>
      <c r="F83" s="25"/>
      <c r="G83" s="26"/>
    </row>
    <row r="84" spans="1:7" x14ac:dyDescent="0.25">
      <c r="A84" s="9" t="s">
        <v>115</v>
      </c>
      <c r="B84" s="14">
        <v>38016445738</v>
      </c>
      <c r="C84" s="10" t="s">
        <v>116</v>
      </c>
      <c r="D84" s="18">
        <v>229.41</v>
      </c>
      <c r="E84" s="10">
        <v>3227</v>
      </c>
      <c r="F84" s="9" t="s">
        <v>25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229.41</v>
      </c>
      <c r="E85" s="23"/>
      <c r="F85" s="25"/>
      <c r="G85" s="26"/>
    </row>
    <row r="86" spans="1:7" x14ac:dyDescent="0.25">
      <c r="A86" s="9" t="s">
        <v>117</v>
      </c>
      <c r="B86" s="14">
        <v>64546066176</v>
      </c>
      <c r="C86" s="10" t="s">
        <v>12</v>
      </c>
      <c r="D86" s="18">
        <v>131.25</v>
      </c>
      <c r="E86" s="10">
        <v>3221</v>
      </c>
      <c r="F86" s="9" t="s">
        <v>51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131.25</v>
      </c>
      <c r="E87" s="23"/>
      <c r="F87" s="25"/>
      <c r="G87" s="26"/>
    </row>
    <row r="88" spans="1:7" x14ac:dyDescent="0.25">
      <c r="A88" s="9" t="s">
        <v>121</v>
      </c>
      <c r="B88" s="14">
        <v>46756708256</v>
      </c>
      <c r="C88" s="10" t="s">
        <v>12</v>
      </c>
      <c r="D88" s="18">
        <v>38.85</v>
      </c>
      <c r="E88" s="10">
        <v>3221</v>
      </c>
      <c r="F88" s="9" t="s">
        <v>51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38.85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12</v>
      </c>
      <c r="D90" s="18">
        <v>586.26</v>
      </c>
      <c r="E90" s="10">
        <v>3222</v>
      </c>
      <c r="F90" s="9" t="s">
        <v>32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586.26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55</v>
      </c>
      <c r="D92" s="18">
        <v>96.3</v>
      </c>
      <c r="E92" s="10">
        <v>3224</v>
      </c>
      <c r="F92" s="9" t="s">
        <v>126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96.3</v>
      </c>
      <c r="E93" s="23"/>
      <c r="F93" s="25"/>
      <c r="G93" s="26"/>
    </row>
    <row r="94" spans="1:7" x14ac:dyDescent="0.25">
      <c r="A94" s="9" t="s">
        <v>127</v>
      </c>
      <c r="B94" s="14" t="s">
        <v>128</v>
      </c>
      <c r="C94" s="10" t="s">
        <v>24</v>
      </c>
      <c r="D94" s="18">
        <v>84.73</v>
      </c>
      <c r="E94" s="10">
        <v>3431</v>
      </c>
      <c r="F94" s="9" t="s">
        <v>129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84.73</v>
      </c>
      <c r="E95" s="23"/>
      <c r="F95" s="25"/>
      <c r="G95" s="26"/>
    </row>
    <row r="96" spans="1:7" x14ac:dyDescent="0.25">
      <c r="A96" s="9" t="s">
        <v>130</v>
      </c>
      <c r="B96" s="14">
        <v>71642207963</v>
      </c>
      <c r="C96" s="10" t="s">
        <v>18</v>
      </c>
      <c r="D96" s="18">
        <v>419.9</v>
      </c>
      <c r="E96" s="10">
        <v>3232</v>
      </c>
      <c r="F96" s="9" t="s">
        <v>70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419.9</v>
      </c>
      <c r="E97" s="23"/>
      <c r="F97" s="25"/>
      <c r="G97" s="26"/>
    </row>
    <row r="98" spans="1:7" ht="15.75" thickBot="1" x14ac:dyDescent="0.3">
      <c r="A98" s="30" t="s">
        <v>133</v>
      </c>
      <c r="B98" s="31"/>
      <c r="C98" s="32"/>
      <c r="D98" s="33">
        <f>D8+D10+D12+D14+D16+D18+D20+D22+D24+D26+D28+D30+D34+D36+D38+D40+D42+D44+D46+D48+D50+D52+D54+D56+D58+D60+D62+D64+D66+D68+D70+D73+D75+D77+D79+D81+D83+D85+D87+D89+D91+D93+D95+D97</f>
        <v>20159.379999999997</v>
      </c>
      <c r="E98" s="32"/>
      <c r="F98" s="34"/>
    </row>
    <row r="99" spans="1:7" x14ac:dyDescent="0.25">
      <c r="A99" s="9" t="s">
        <v>118</v>
      </c>
      <c r="B99" s="14" t="s">
        <v>38</v>
      </c>
      <c r="C99" s="10" t="s">
        <v>141</v>
      </c>
      <c r="D99" s="18">
        <f>76470.23+4536.98</f>
        <v>81007.209999999992</v>
      </c>
      <c r="E99" s="10">
        <v>3111</v>
      </c>
      <c r="F99" s="9" t="s">
        <v>39</v>
      </c>
      <c r="G99" s="27" t="s">
        <v>14</v>
      </c>
    </row>
    <row r="100" spans="1:7" x14ac:dyDescent="0.25">
      <c r="A100" s="9"/>
      <c r="B100" s="14"/>
      <c r="C100" s="10"/>
      <c r="D100" s="18">
        <v>570.05999999999995</v>
      </c>
      <c r="E100" s="10">
        <v>3122</v>
      </c>
      <c r="F100" s="9" t="s">
        <v>40</v>
      </c>
      <c r="G100" s="28" t="s">
        <v>14</v>
      </c>
    </row>
    <row r="101" spans="1:7" x14ac:dyDescent="0.25">
      <c r="A101" s="9"/>
      <c r="B101" s="14"/>
      <c r="C101" s="10"/>
      <c r="D101" s="18">
        <f>10553.15+89.54</f>
        <v>10642.69</v>
      </c>
      <c r="E101" s="10">
        <v>3141</v>
      </c>
      <c r="F101" s="35" t="s">
        <v>134</v>
      </c>
      <c r="G101" s="28" t="s">
        <v>14</v>
      </c>
    </row>
    <row r="102" spans="1:7" x14ac:dyDescent="0.25">
      <c r="A102" s="9"/>
      <c r="B102" s="14"/>
      <c r="C102" s="10"/>
      <c r="D102" s="18">
        <f>5426+21.06+267.78</f>
        <v>5714.84</v>
      </c>
      <c r="E102" s="10">
        <v>3151</v>
      </c>
      <c r="F102" s="35" t="s">
        <v>135</v>
      </c>
      <c r="G102" s="28" t="s">
        <v>14</v>
      </c>
    </row>
    <row r="103" spans="1:7" x14ac:dyDescent="0.25">
      <c r="A103" s="9"/>
      <c r="B103" s="14"/>
      <c r="C103" s="10"/>
      <c r="D103" s="18">
        <f>16196.78+440.26</f>
        <v>16637.04</v>
      </c>
      <c r="E103" s="10">
        <v>3151</v>
      </c>
      <c r="F103" s="35" t="s">
        <v>136</v>
      </c>
      <c r="G103" s="28" t="s">
        <v>14</v>
      </c>
    </row>
    <row r="104" spans="1:7" x14ac:dyDescent="0.25">
      <c r="A104" s="9"/>
      <c r="B104" s="14"/>
      <c r="C104" s="10"/>
      <c r="D104" s="18">
        <f>17951.97+883.71</f>
        <v>18835.68</v>
      </c>
      <c r="E104" s="10">
        <v>3162</v>
      </c>
      <c r="F104" s="35" t="s">
        <v>137</v>
      </c>
      <c r="G104" s="28" t="s">
        <v>14</v>
      </c>
    </row>
    <row r="105" spans="1:7" x14ac:dyDescent="0.25">
      <c r="A105" s="9"/>
      <c r="B105" s="14"/>
      <c r="C105" s="10"/>
      <c r="D105" s="18">
        <v>441.44</v>
      </c>
      <c r="E105" s="10">
        <v>3171</v>
      </c>
      <c r="F105" s="35" t="s">
        <v>138</v>
      </c>
      <c r="G105" s="28" t="s">
        <v>14</v>
      </c>
    </row>
    <row r="106" spans="1:7" x14ac:dyDescent="0.25">
      <c r="A106" s="9"/>
      <c r="B106" s="14"/>
      <c r="C106" s="10"/>
      <c r="D106" s="18">
        <v>1035.2</v>
      </c>
      <c r="E106" s="10">
        <v>3211</v>
      </c>
      <c r="F106" s="9" t="s">
        <v>41</v>
      </c>
      <c r="G106" s="28" t="s">
        <v>14</v>
      </c>
    </row>
    <row r="107" spans="1:7" x14ac:dyDescent="0.25">
      <c r="A107" s="9"/>
      <c r="B107" s="14"/>
      <c r="C107" s="10"/>
      <c r="D107" s="18">
        <f>2870.98+336.32</f>
        <v>3207.3</v>
      </c>
      <c r="E107" s="10">
        <v>3212</v>
      </c>
      <c r="F107" s="9" t="s">
        <v>42</v>
      </c>
      <c r="G107" s="28" t="s">
        <v>14</v>
      </c>
    </row>
    <row r="108" spans="1:7" x14ac:dyDescent="0.25">
      <c r="A108" s="9"/>
      <c r="B108" s="14"/>
      <c r="C108" s="10"/>
      <c r="D108" s="18">
        <v>69.44</v>
      </c>
      <c r="E108" s="10">
        <v>3237</v>
      </c>
      <c r="F108" s="9" t="s">
        <v>119</v>
      </c>
      <c r="G108" s="28" t="s">
        <v>14</v>
      </c>
    </row>
    <row r="109" spans="1:7" x14ac:dyDescent="0.25">
      <c r="A109" s="9"/>
      <c r="B109" s="14"/>
      <c r="C109" s="10"/>
      <c r="D109" s="18">
        <f>336</f>
        <v>336</v>
      </c>
      <c r="E109" s="10">
        <v>3295</v>
      </c>
      <c r="F109" s="9" t="s">
        <v>120</v>
      </c>
      <c r="G109" s="28" t="s">
        <v>14</v>
      </c>
    </row>
    <row r="110" spans="1:7" x14ac:dyDescent="0.25">
      <c r="A110" s="9"/>
      <c r="B110" s="14"/>
      <c r="C110" s="10"/>
      <c r="D110" s="18">
        <v>360</v>
      </c>
      <c r="E110" s="10">
        <v>3299</v>
      </c>
      <c r="F110" s="9" t="s">
        <v>43</v>
      </c>
      <c r="G110" s="28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SUM(D99:D110)</f>
        <v>138856.9</v>
      </c>
      <c r="E111" s="23"/>
      <c r="F111" s="25"/>
      <c r="G111" s="26"/>
    </row>
    <row r="112" spans="1:7" ht="15.75" thickBot="1" x14ac:dyDescent="0.3">
      <c r="A112" s="30" t="s">
        <v>139</v>
      </c>
      <c r="B112" s="31"/>
      <c r="C112" s="32"/>
      <c r="D112" s="33">
        <f>D111</f>
        <v>138856.9</v>
      </c>
      <c r="E112" s="32"/>
      <c r="F112" s="34"/>
    </row>
    <row r="113" spans="1:6" ht="15.75" thickBot="1" x14ac:dyDescent="0.3">
      <c r="A113" s="36" t="s">
        <v>140</v>
      </c>
      <c r="B113" s="37"/>
      <c r="C113" s="38"/>
      <c r="D113" s="39">
        <f>D98+D112</f>
        <v>159016.28</v>
      </c>
      <c r="E113" s="38"/>
      <c r="F113" s="40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2024-06-20T09:39:21Z</dcterms:modified>
</cp:coreProperties>
</file>