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Katarina\Desktop\Javna objava o trošenju sredstava 2024\06-2024\"/>
    </mc:Choice>
  </mc:AlternateContent>
  <bookViews>
    <workbookView xWindow="0" yWindow="0" windowWidth="28800" windowHeight="13005"/>
  </bookViews>
  <sheets>
    <sheet name="JavnaObjava 1.6.-30.6.20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6" i="1" l="1"/>
  <c r="D94" i="1"/>
  <c r="D93" i="1"/>
  <c r="D92" i="1"/>
  <c r="D91" i="1"/>
  <c r="D90" i="1"/>
  <c r="D87" i="1"/>
  <c r="D85" i="1"/>
  <c r="D83" i="1"/>
  <c r="D81" i="1"/>
  <c r="D79" i="1"/>
  <c r="D76" i="1"/>
  <c r="D102" i="1" l="1"/>
  <c r="D103" i="1" s="1"/>
  <c r="D74" i="1" l="1"/>
  <c r="D72" i="1"/>
  <c r="D70" i="1"/>
  <c r="D68" i="1"/>
  <c r="D65" i="1"/>
  <c r="D63" i="1"/>
  <c r="D61" i="1"/>
  <c r="D59" i="1"/>
  <c r="D57" i="1"/>
  <c r="D55" i="1"/>
  <c r="D53" i="1"/>
  <c r="D51" i="1"/>
  <c r="D49" i="1"/>
  <c r="D47" i="1"/>
  <c r="D45" i="1"/>
  <c r="D43" i="1"/>
  <c r="D40" i="1"/>
  <c r="D35" i="1"/>
  <c r="D33" i="1"/>
  <c r="D31" i="1"/>
  <c r="D29" i="1"/>
  <c r="D27" i="1"/>
  <c r="D25" i="1"/>
  <c r="D23" i="1"/>
  <c r="D21" i="1"/>
  <c r="D19" i="1"/>
  <c r="D17" i="1"/>
  <c r="D15" i="1"/>
  <c r="D12" i="1"/>
  <c r="D10" i="1"/>
  <c r="D8" i="1"/>
  <c r="D86" i="1" l="1"/>
  <c r="D104" i="1" s="1"/>
</calcChain>
</file>

<file path=xl/sharedStrings.xml><?xml version="1.0" encoding="utf-8"?>
<sst xmlns="http://schemas.openxmlformats.org/spreadsheetml/2006/main" count="277" uniqueCount="133">
  <si>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</si>
  <si>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</si>
  <si>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</si>
  <si>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</si>
  <si>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</si>
  <si>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</si>
  <si>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</si>
  <si>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</si>
  <si>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OSN.ŠKOLA DJURE DEŽELIĆA - IVANIĆ-GRAD_x000D_
PARK HRVATSKIH BRANITELJA 4_x000D_
IVANIĆ GRAD_x000D_
Tel: +385(1)2823544   Fax: +385(1)2881693_x000D_
OIB: 64660708691_x000D_
Mail: katarina.becic-mutvar@skole.hr_x000D_
IBAN: HR8523400091100049606</t>
  </si>
  <si>
    <t>Isplata Sredstava Za Razdoblje: 01.06.2024 Do 30.06.2024</t>
  </si>
  <si>
    <t>MUZEJ IVANIĆ-GRADA</t>
  </si>
  <si>
    <t>93840665340</t>
  </si>
  <si>
    <t>IVANIĆ-GRAD</t>
  </si>
  <si>
    <t>OSTALI NESPOMENUTI RASHODI POSLOVANJA</t>
  </si>
  <si>
    <t>OSN.ŠKOLA DJURE DEŽELIĆA - IVANIĆ-GRAD</t>
  </si>
  <si>
    <t>Ukupno:</t>
  </si>
  <si>
    <t>HP-SREDIŠTE POŠTA ZAGREB</t>
  </si>
  <si>
    <t>87311810356</t>
  </si>
  <si>
    <t>ZAGREB</t>
  </si>
  <si>
    <t>USLUGE TELEFONA, POŠTE I PRIJEVOZA</t>
  </si>
  <si>
    <t>FINA- Financijska agencija</t>
  </si>
  <si>
    <t>85821130368</t>
  </si>
  <si>
    <t>Zagreb</t>
  </si>
  <si>
    <t>RAČUNALNE USLUGE</t>
  </si>
  <si>
    <t>TRGOVINA PAULIĆ d.o.o.</t>
  </si>
  <si>
    <t>85500128146</t>
  </si>
  <si>
    <t>Ivanić-Grad</t>
  </si>
  <si>
    <t>MATERIJAL I DIJELOVI ZA TEKUĆE I INVESTICIJSKO ODRŽAVANJE</t>
  </si>
  <si>
    <t>SLUŽBENA, RADNA I ZAŠTITNA  ODJEĆA I OBUĆA</t>
  </si>
  <si>
    <t>EZEKIEL d.o.o.</t>
  </si>
  <si>
    <t>84286361618</t>
  </si>
  <si>
    <t>Vrbivec</t>
  </si>
  <si>
    <t>MATERIJAL I SIROVINE</t>
  </si>
  <si>
    <t>HT-HRVATSKI TELEKOM d.d.</t>
  </si>
  <si>
    <t>81793146560</t>
  </si>
  <si>
    <t>KLARA D.D. ZAGREBAČKE PEK</t>
  </si>
  <si>
    <t>76842508189</t>
  </si>
  <si>
    <t>Optimus Lab d.o.o.</t>
  </si>
  <si>
    <t>71981294715</t>
  </si>
  <si>
    <t>Čakovec</t>
  </si>
  <si>
    <t>SPECIJALISTIČKA ORDINACIJA MEDICINE RADA</t>
  </si>
  <si>
    <t>68713545089</t>
  </si>
  <si>
    <t>ZDRAVSTVENE I VETERINARSKE USLUGE</t>
  </si>
  <si>
    <t>LOVRIĆ, proizv.-trgovački obrt, vl. Ivan lovrić</t>
  </si>
  <si>
    <t>67422687893</t>
  </si>
  <si>
    <t>Kulturni centar Mato Lovrak</t>
  </si>
  <si>
    <t>66246531125</t>
  </si>
  <si>
    <t>Veliki Grđevac</t>
  </si>
  <si>
    <t>UGOSTITELJSKI OBRT ROŠO</t>
  </si>
  <si>
    <t>65818551997</t>
  </si>
  <si>
    <t>-</t>
  </si>
  <si>
    <t>PLAĆE-BRUTO- ZA REDOVAN RAD</t>
  </si>
  <si>
    <t>SLUŽBENA PUTOVANJA</t>
  </si>
  <si>
    <t>NAKNADE ZA PRIJEVOZ, ZA RAD NA TERENU I ODVOJENI ŽIVOT</t>
  </si>
  <si>
    <t>INTELEKTUALNE I OSOBNE USLUGE</t>
  </si>
  <si>
    <t>HEP-OPSKRBA d.o.o.</t>
  </si>
  <si>
    <t>63073332379</t>
  </si>
  <si>
    <t>ENERGIJA</t>
  </si>
  <si>
    <t>MLINAR pekarska industrija d.o.o.</t>
  </si>
  <si>
    <t>62296711978</t>
  </si>
  <si>
    <t>KONZUM plus d.o.o.</t>
  </si>
  <si>
    <t>62226620908</t>
  </si>
  <si>
    <t>UREDSKI MATERIJAL I OSTALI MATERIJALNI RASHODI</t>
  </si>
  <si>
    <t>REPREZENTACIJA</t>
  </si>
  <si>
    <t>PUČKO OTVORENO UČILIŠTE</t>
  </si>
  <si>
    <t>60194917869</t>
  </si>
  <si>
    <t>IVANIĆ GRAD</t>
  </si>
  <si>
    <t>ZAKUPNINE I NAJMANINE</t>
  </si>
  <si>
    <t>M Servit vl.Marko Jajić</t>
  </si>
  <si>
    <t>58289233238</t>
  </si>
  <si>
    <t>Beripek j.d.o.o.</t>
  </si>
  <si>
    <t>57194913130</t>
  </si>
  <si>
    <t>VODOOPSKRBA I ODVODNJA Zagrebačke županije d.o.o.</t>
  </si>
  <si>
    <t>54189804734</t>
  </si>
  <si>
    <t>KOMUNALNE USLUGE</t>
  </si>
  <si>
    <t>GRAD-IVANIĆ-GRAD</t>
  </si>
  <si>
    <t>52339045122</t>
  </si>
  <si>
    <t>HRVATSKI DRŽAVNI ARHIV</t>
  </si>
  <si>
    <t>46144176176</t>
  </si>
  <si>
    <t>STRUČNO USAVRŠAVANJE ZAPOSLENIKA</t>
  </si>
  <si>
    <t>VINDIJA d.d. prehrambena industrija</t>
  </si>
  <si>
    <t>44138062462</t>
  </si>
  <si>
    <t>VARAŽDIN</t>
  </si>
  <si>
    <t>SB Naftalan</t>
  </si>
  <si>
    <t>43511228502</t>
  </si>
  <si>
    <t>PIK VRBOVEC plus d.o.o.</t>
  </si>
  <si>
    <t>41976933718</t>
  </si>
  <si>
    <t>Vrbovec</t>
  </si>
  <si>
    <t>HEP-Plin d.o.o.</t>
  </si>
  <si>
    <t>41317489366</t>
  </si>
  <si>
    <t>Osijek</t>
  </si>
  <si>
    <t>ŠKOLSKA KNJIGA d.d.</t>
  </si>
  <si>
    <t>38967655335</t>
  </si>
  <si>
    <t>IVAKOP D.O.O.</t>
  </si>
  <si>
    <t>34845090946</t>
  </si>
  <si>
    <t>K.S.T. trgovina d.o.o.</t>
  </si>
  <si>
    <t>32635251711</t>
  </si>
  <si>
    <t>TEKUĆE DONACIJE U NARAVI</t>
  </si>
  <si>
    <t>MALUKS PROMET D.O.O.</t>
  </si>
  <si>
    <t>26788338166</t>
  </si>
  <si>
    <t>O.M.Support d.o.o.</t>
  </si>
  <si>
    <t>23071028130</t>
  </si>
  <si>
    <t>PODRAVKA d.d.</t>
  </si>
  <si>
    <t>18928523252</t>
  </si>
  <si>
    <t>KOPRIVNICA</t>
  </si>
  <si>
    <t>PLAĆA bruto, ostali rashodi, dopr.na plaću, nadoknade troškova - Drž.riznica</t>
  </si>
  <si>
    <t>1</t>
  </si>
  <si>
    <t>OSTALI RASHODI ZA ZAPOSLENE</t>
  </si>
  <si>
    <t>PRISTOJBE I NAKNADE</t>
  </si>
  <si>
    <t>LEDO plus d.o.o.</t>
  </si>
  <si>
    <t>07179054100</t>
  </si>
  <si>
    <t>IVA-Z  D.O.O.</t>
  </si>
  <si>
    <t>06091979725</t>
  </si>
  <si>
    <t>OPREMA ZA ODRŽAVANJE I ZAŠTITU</t>
  </si>
  <si>
    <t>PRIVREDNA BANKA ZAGREB</t>
  </si>
  <si>
    <t>02535697732</t>
  </si>
  <si>
    <t>BANKARSKE USLUGE I USLUGE PLATNOG PROMETA</t>
  </si>
  <si>
    <t>UČENIČKI DOM IVANIĆ GRAD</t>
  </si>
  <si>
    <t>01846949030</t>
  </si>
  <si>
    <t>METUS DIZALA D.O.O.</t>
  </si>
  <si>
    <t>01768785527</t>
  </si>
  <si>
    <t>SVETA NEDELJA</t>
  </si>
  <si>
    <t>USLUGE TEKUĆEG I INVESTICIJSKOG ODRŽAVANJA</t>
  </si>
  <si>
    <t>ZATEZNE KAMATE</t>
  </si>
  <si>
    <t>Sveukupno:</t>
  </si>
  <si>
    <t>Sveukupno kategorija I:</t>
  </si>
  <si>
    <t>Sveukupno kategorija II:</t>
  </si>
  <si>
    <t>POREZ NA DOHODAK IZ PLAĆA</t>
  </si>
  <si>
    <t>DOPRINOS ZA MIROVINSKO OSIGURANJE Ii STUP</t>
  </si>
  <si>
    <t>DOPRINOS ZA MIROVINSKO OSIGURANJE I STUP</t>
  </si>
  <si>
    <t>DOPRINOS ZA OBVEZNO ZDRAVSTVENO OSIGURANJE</t>
  </si>
  <si>
    <t>JUBILARNE NAGRADE, POMOĆI I OSTALO</t>
  </si>
  <si>
    <t>Bolovanje na teret HZZO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</si>
</sst>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4" borderId="8" xfId="0" applyFont="1" applyFill="1" applyBorder="1" applyAlignment="1">
      <alignment horizontal="left" vertical="center"/>
    </xf>
    <xf numFmtId="49" fontId="0" fillId="4" borderId="8" xfId="0" applyNumberForma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164" fontId="1" fillId="4" borderId="8" xfId="0" applyNumberFormat="1" applyFont="1" applyFill="1" applyBorder="1" applyAlignment="1">
      <alignment horizontal="right" vertical="center"/>
    </xf>
    <xf numFmtId="0" fontId="0" fillId="4" borderId="9" xfId="0" applyFill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5" borderId="8" xfId="0" applyFont="1" applyFill="1" applyBorder="1" applyAlignment="1">
      <alignment horizontal="left" vertical="center"/>
    </xf>
    <xf numFmtId="49" fontId="0" fillId="5" borderId="8" xfId="0" applyNumberFormat="1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164" fontId="1" fillId="5" borderId="8" xfId="0" applyNumberFormat="1" applyFont="1" applyFill="1" applyBorder="1" applyAlignment="1">
      <alignment horizontal="right" vertical="center"/>
    </xf>
    <xf numFmtId="0" fontId="0" fillId="5" borderId="8" xfId="0" applyFill="1" applyBorder="1" applyAlignment="1">
      <alignment horizontal="left" vertical="center"/>
    </xf>
    <xf numFmtId="0" fontId="0" fillId="5" borderId="9" xfId="0" applyFill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2"/>
  <sheetViews>
    <sheetView tabSelected="1" topLeftCell="A85" zoomScaleNormal="100" workbookViewId="0">
      <selection activeCell="F96" sqref="F96"/>
    </sheetView>
  </sheetViews>
  <sheetFormatPr defaultRowHeight="15" x14ac:dyDescent="0.25"/>
  <cols>
    <col min="1" max="1" width="43.5703125" customWidth="1"/>
    <col min="2" max="2" width="17.5703125" style="11" customWidth="1"/>
    <col min="3" max="3" width="23.5703125" customWidth="1"/>
    <col min="4" max="4" width="19.140625" style="15" customWidth="1"/>
    <col min="5" max="5" width="14.42578125" customWidth="1"/>
    <col min="6" max="6" width="63" customWidth="1"/>
    <col min="7" max="7" width="53" hidden="1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18.55</v>
      </c>
      <c r="E7" s="10">
        <v>3299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18.55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21.3</v>
      </c>
      <c r="E9" s="10">
        <v>3231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21.3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9.9600000000000009</v>
      </c>
      <c r="E11" s="10">
        <v>3238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9.9600000000000009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26</v>
      </c>
      <c r="D13" s="18">
        <v>29.93</v>
      </c>
      <c r="E13" s="10">
        <v>3224</v>
      </c>
      <c r="F13" s="9" t="s">
        <v>27</v>
      </c>
      <c r="G13" s="27" t="s">
        <v>14</v>
      </c>
    </row>
    <row r="14" spans="1:7" x14ac:dyDescent="0.25">
      <c r="A14" s="9"/>
      <c r="B14" s="14"/>
      <c r="C14" s="10"/>
      <c r="D14" s="18">
        <v>28</v>
      </c>
      <c r="E14" s="10">
        <v>3227</v>
      </c>
      <c r="F14" s="9" t="s">
        <v>28</v>
      </c>
      <c r="G14" s="28" t="s">
        <v>14</v>
      </c>
    </row>
    <row r="15" spans="1:7" ht="27" customHeight="1" thickBot="1" x14ac:dyDescent="0.3">
      <c r="A15" s="21" t="s">
        <v>15</v>
      </c>
      <c r="B15" s="22"/>
      <c r="C15" s="23"/>
      <c r="D15" s="24">
        <f>SUM(D13:D14)</f>
        <v>57.93</v>
      </c>
      <c r="E15" s="23"/>
      <c r="F15" s="25"/>
      <c r="G15" s="26"/>
    </row>
    <row r="16" spans="1:7" x14ac:dyDescent="0.25">
      <c r="A16" s="9" t="s">
        <v>29</v>
      </c>
      <c r="B16" s="14" t="s">
        <v>30</v>
      </c>
      <c r="C16" s="10" t="s">
        <v>31</v>
      </c>
      <c r="D16" s="18">
        <v>1287.5</v>
      </c>
      <c r="E16" s="10">
        <v>3222</v>
      </c>
      <c r="F16" s="9" t="s">
        <v>32</v>
      </c>
      <c r="G16" s="27" t="s">
        <v>14</v>
      </c>
    </row>
    <row r="17" spans="1:7" ht="27" customHeight="1" thickBot="1" x14ac:dyDescent="0.3">
      <c r="A17" s="21" t="s">
        <v>15</v>
      </c>
      <c r="B17" s="22"/>
      <c r="C17" s="23"/>
      <c r="D17" s="24">
        <f>SUM(D16:D16)</f>
        <v>1287.5</v>
      </c>
      <c r="E17" s="23"/>
      <c r="F17" s="25"/>
      <c r="G17" s="26"/>
    </row>
    <row r="18" spans="1:7" x14ac:dyDescent="0.25">
      <c r="A18" s="9" t="s">
        <v>33</v>
      </c>
      <c r="B18" s="14" t="s">
        <v>34</v>
      </c>
      <c r="C18" s="10" t="s">
        <v>22</v>
      </c>
      <c r="D18" s="18">
        <v>119.15</v>
      </c>
      <c r="E18" s="10">
        <v>3231</v>
      </c>
      <c r="F18" s="9" t="s">
        <v>19</v>
      </c>
      <c r="G18" s="27" t="s">
        <v>14</v>
      </c>
    </row>
    <row r="19" spans="1:7" ht="27" customHeight="1" thickBot="1" x14ac:dyDescent="0.3">
      <c r="A19" s="21" t="s">
        <v>15</v>
      </c>
      <c r="B19" s="22"/>
      <c r="C19" s="23"/>
      <c r="D19" s="24">
        <f>SUM(D18:D18)</f>
        <v>119.15</v>
      </c>
      <c r="E19" s="23"/>
      <c r="F19" s="25"/>
      <c r="G19" s="26"/>
    </row>
    <row r="20" spans="1:7" x14ac:dyDescent="0.25">
      <c r="A20" s="9" t="s">
        <v>35</v>
      </c>
      <c r="B20" s="14" t="s">
        <v>36</v>
      </c>
      <c r="C20" s="10" t="s">
        <v>18</v>
      </c>
      <c r="D20" s="18">
        <v>675.25</v>
      </c>
      <c r="E20" s="10">
        <v>3222</v>
      </c>
      <c r="F20" s="9" t="s">
        <v>32</v>
      </c>
      <c r="G20" s="27" t="s">
        <v>14</v>
      </c>
    </row>
    <row r="21" spans="1:7" ht="27" customHeight="1" thickBot="1" x14ac:dyDescent="0.3">
      <c r="A21" s="21" t="s">
        <v>15</v>
      </c>
      <c r="B21" s="22"/>
      <c r="C21" s="23"/>
      <c r="D21" s="24">
        <f>SUM(D20:D20)</f>
        <v>675.25</v>
      </c>
      <c r="E21" s="23"/>
      <c r="F21" s="25"/>
      <c r="G21" s="26"/>
    </row>
    <row r="22" spans="1:7" x14ac:dyDescent="0.25">
      <c r="A22" s="9" t="s">
        <v>37</v>
      </c>
      <c r="B22" s="14" t="s">
        <v>38</v>
      </c>
      <c r="C22" s="10" t="s">
        <v>39</v>
      </c>
      <c r="D22" s="18">
        <v>150</v>
      </c>
      <c r="E22" s="10">
        <v>3238</v>
      </c>
      <c r="F22" s="9" t="s">
        <v>23</v>
      </c>
      <c r="G22" s="27" t="s">
        <v>14</v>
      </c>
    </row>
    <row r="23" spans="1:7" ht="27" customHeight="1" thickBot="1" x14ac:dyDescent="0.3">
      <c r="A23" s="21" t="s">
        <v>15</v>
      </c>
      <c r="B23" s="22"/>
      <c r="C23" s="23"/>
      <c r="D23" s="24">
        <f>SUM(D22:D22)</f>
        <v>150</v>
      </c>
      <c r="E23" s="23"/>
      <c r="F23" s="25"/>
      <c r="G23" s="26"/>
    </row>
    <row r="24" spans="1:7" x14ac:dyDescent="0.25">
      <c r="A24" s="9" t="s">
        <v>40</v>
      </c>
      <c r="B24" s="14" t="s">
        <v>41</v>
      </c>
      <c r="C24" s="10" t="s">
        <v>12</v>
      </c>
      <c r="D24" s="18">
        <v>3503.94</v>
      </c>
      <c r="E24" s="10">
        <v>3236</v>
      </c>
      <c r="F24" s="9" t="s">
        <v>42</v>
      </c>
      <c r="G24" s="27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SUM(D24:D24)</f>
        <v>3503.94</v>
      </c>
      <c r="E25" s="23"/>
      <c r="F25" s="25"/>
      <c r="G25" s="26"/>
    </row>
    <row r="26" spans="1:7" x14ac:dyDescent="0.25">
      <c r="A26" s="9" t="s">
        <v>43</v>
      </c>
      <c r="B26" s="14" t="s">
        <v>44</v>
      </c>
      <c r="C26" s="10" t="s">
        <v>26</v>
      </c>
      <c r="D26" s="18">
        <v>3334.09</v>
      </c>
      <c r="E26" s="10">
        <v>3222</v>
      </c>
      <c r="F26" s="9" t="s">
        <v>32</v>
      </c>
      <c r="G26" s="27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SUM(D26:D26)</f>
        <v>3334.09</v>
      </c>
      <c r="E27" s="23"/>
      <c r="F27" s="25"/>
      <c r="G27" s="26"/>
    </row>
    <row r="28" spans="1:7" x14ac:dyDescent="0.25">
      <c r="A28" s="9" t="s">
        <v>45</v>
      </c>
      <c r="B28" s="14" t="s">
        <v>46</v>
      </c>
      <c r="C28" s="10" t="s">
        <v>47</v>
      </c>
      <c r="D28" s="18">
        <v>510</v>
      </c>
      <c r="E28" s="10">
        <v>3299</v>
      </c>
      <c r="F28" s="9" t="s">
        <v>13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510</v>
      </c>
      <c r="E29" s="23"/>
      <c r="F29" s="25"/>
      <c r="G29" s="26"/>
    </row>
    <row r="30" spans="1:7" x14ac:dyDescent="0.25">
      <c r="A30" s="9" t="s">
        <v>48</v>
      </c>
      <c r="B30" s="14" t="s">
        <v>49</v>
      </c>
      <c r="C30" s="10" t="s">
        <v>26</v>
      </c>
      <c r="D30" s="18">
        <v>35.01</v>
      </c>
      <c r="E30" s="10">
        <v>3222</v>
      </c>
      <c r="F30" s="9" t="s">
        <v>32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35.01</v>
      </c>
      <c r="E31" s="23"/>
      <c r="F31" s="25"/>
      <c r="G31" s="26"/>
    </row>
    <row r="32" spans="1:7" x14ac:dyDescent="0.25">
      <c r="A32" s="9" t="s">
        <v>55</v>
      </c>
      <c r="B32" s="14" t="s">
        <v>56</v>
      </c>
      <c r="C32" s="10" t="s">
        <v>18</v>
      </c>
      <c r="D32" s="18">
        <v>496.86</v>
      </c>
      <c r="E32" s="10">
        <v>3223</v>
      </c>
      <c r="F32" s="9" t="s">
        <v>57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496.86</v>
      </c>
      <c r="E33" s="23"/>
      <c r="F33" s="25"/>
      <c r="G33" s="26"/>
    </row>
    <row r="34" spans="1:7" x14ac:dyDescent="0.25">
      <c r="A34" s="9" t="s">
        <v>58</v>
      </c>
      <c r="B34" s="14" t="s">
        <v>59</v>
      </c>
      <c r="C34" s="10" t="s">
        <v>22</v>
      </c>
      <c r="D34" s="18">
        <v>650.99</v>
      </c>
      <c r="E34" s="10">
        <v>3222</v>
      </c>
      <c r="F34" s="9" t="s">
        <v>32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650.99</v>
      </c>
      <c r="E35" s="23"/>
      <c r="F35" s="25"/>
      <c r="G35" s="26"/>
    </row>
    <row r="36" spans="1:7" x14ac:dyDescent="0.25">
      <c r="A36" s="9" t="s">
        <v>60</v>
      </c>
      <c r="B36" s="14" t="s">
        <v>61</v>
      </c>
      <c r="C36" s="10" t="s">
        <v>22</v>
      </c>
      <c r="D36" s="18">
        <v>64.55</v>
      </c>
      <c r="E36" s="10">
        <v>3221</v>
      </c>
      <c r="F36" s="9" t="s">
        <v>62</v>
      </c>
      <c r="G36" s="27" t="s">
        <v>14</v>
      </c>
    </row>
    <row r="37" spans="1:7" x14ac:dyDescent="0.25">
      <c r="A37" s="9"/>
      <c r="B37" s="14"/>
      <c r="C37" s="10"/>
      <c r="D37" s="18">
        <v>1725.78</v>
      </c>
      <c r="E37" s="10">
        <v>3222</v>
      </c>
      <c r="F37" s="9" t="s">
        <v>32</v>
      </c>
      <c r="G37" s="28" t="s">
        <v>14</v>
      </c>
    </row>
    <row r="38" spans="1:7" x14ac:dyDescent="0.25">
      <c r="A38" s="9"/>
      <c r="B38" s="14"/>
      <c r="C38" s="10"/>
      <c r="D38" s="18">
        <v>170.64</v>
      </c>
      <c r="E38" s="10">
        <v>3293</v>
      </c>
      <c r="F38" s="9" t="s">
        <v>63</v>
      </c>
      <c r="G38" s="28" t="s">
        <v>14</v>
      </c>
    </row>
    <row r="39" spans="1:7" x14ac:dyDescent="0.25">
      <c r="A39" s="9"/>
      <c r="B39" s="14"/>
      <c r="C39" s="10"/>
      <c r="D39" s="18">
        <v>80.78</v>
      </c>
      <c r="E39" s="10">
        <v>3299</v>
      </c>
      <c r="F39" s="9" t="s">
        <v>13</v>
      </c>
      <c r="G39" s="28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SUM(D36:D39)</f>
        <v>2041.7499999999998</v>
      </c>
      <c r="E40" s="23"/>
      <c r="F40" s="25"/>
      <c r="G40" s="26"/>
    </row>
    <row r="41" spans="1:7" x14ac:dyDescent="0.25">
      <c r="A41" s="9" t="s">
        <v>64</v>
      </c>
      <c r="B41" s="14" t="s">
        <v>65</v>
      </c>
      <c r="C41" s="10" t="s">
        <v>66</v>
      </c>
      <c r="D41" s="18">
        <v>300</v>
      </c>
      <c r="E41" s="10">
        <v>3235</v>
      </c>
      <c r="F41" s="9" t="s">
        <v>67</v>
      </c>
      <c r="G41" s="27" t="s">
        <v>14</v>
      </c>
    </row>
    <row r="42" spans="1:7" x14ac:dyDescent="0.25">
      <c r="A42" s="9"/>
      <c r="B42" s="14"/>
      <c r="C42" s="10"/>
      <c r="D42" s="18">
        <v>122.5</v>
      </c>
      <c r="E42" s="10">
        <v>3299</v>
      </c>
      <c r="F42" s="9" t="s">
        <v>13</v>
      </c>
      <c r="G42" s="28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SUM(D41:D42)</f>
        <v>422.5</v>
      </c>
      <c r="E43" s="23"/>
      <c r="F43" s="25"/>
      <c r="G43" s="26"/>
    </row>
    <row r="44" spans="1:7" x14ac:dyDescent="0.25">
      <c r="A44" s="9" t="s">
        <v>68</v>
      </c>
      <c r="B44" s="14" t="s">
        <v>69</v>
      </c>
      <c r="C44" s="10" t="s">
        <v>26</v>
      </c>
      <c r="D44" s="18">
        <v>332.5</v>
      </c>
      <c r="E44" s="10">
        <v>3221</v>
      </c>
      <c r="F44" s="9" t="s">
        <v>62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332.5</v>
      </c>
      <c r="E45" s="23"/>
      <c r="F45" s="25"/>
      <c r="G45" s="26"/>
    </row>
    <row r="46" spans="1:7" x14ac:dyDescent="0.25">
      <c r="A46" s="9" t="s">
        <v>70</v>
      </c>
      <c r="B46" s="14" t="s">
        <v>71</v>
      </c>
      <c r="C46" s="10" t="s">
        <v>26</v>
      </c>
      <c r="D46" s="18">
        <v>1629.29</v>
      </c>
      <c r="E46" s="10">
        <v>3222</v>
      </c>
      <c r="F46" s="9" t="s">
        <v>32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1629.29</v>
      </c>
      <c r="E47" s="23"/>
      <c r="F47" s="25"/>
      <c r="G47" s="26"/>
    </row>
    <row r="48" spans="1:7" x14ac:dyDescent="0.25">
      <c r="A48" s="9" t="s">
        <v>72</v>
      </c>
      <c r="B48" s="14" t="s">
        <v>73</v>
      </c>
      <c r="C48" s="10" t="s">
        <v>22</v>
      </c>
      <c r="D48" s="18">
        <v>136.05000000000001</v>
      </c>
      <c r="E48" s="10">
        <v>3234</v>
      </c>
      <c r="F48" s="9" t="s">
        <v>74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136.05000000000001</v>
      </c>
      <c r="E49" s="23"/>
      <c r="F49" s="25"/>
      <c r="G49" s="26"/>
    </row>
    <row r="50" spans="1:7" x14ac:dyDescent="0.25">
      <c r="A50" s="9" t="s">
        <v>75</v>
      </c>
      <c r="B50" s="14" t="s">
        <v>76</v>
      </c>
      <c r="C50" s="10" t="s">
        <v>66</v>
      </c>
      <c r="D50" s="18">
        <v>74.3</v>
      </c>
      <c r="E50" s="10">
        <v>3234</v>
      </c>
      <c r="F50" s="9" t="s">
        <v>74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74.3</v>
      </c>
      <c r="E51" s="23"/>
      <c r="F51" s="25"/>
      <c r="G51" s="26"/>
    </row>
    <row r="52" spans="1:7" x14ac:dyDescent="0.25">
      <c r="A52" s="9" t="s">
        <v>77</v>
      </c>
      <c r="B52" s="14" t="s">
        <v>78</v>
      </c>
      <c r="C52" s="10" t="s">
        <v>18</v>
      </c>
      <c r="D52" s="18">
        <v>92.91</v>
      </c>
      <c r="E52" s="10">
        <v>3213</v>
      </c>
      <c r="F52" s="9" t="s">
        <v>79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92.91</v>
      </c>
      <c r="E53" s="23"/>
      <c r="F53" s="25"/>
      <c r="G53" s="26"/>
    </row>
    <row r="54" spans="1:7" x14ac:dyDescent="0.25">
      <c r="A54" s="9" t="s">
        <v>80</v>
      </c>
      <c r="B54" s="14" t="s">
        <v>81</v>
      </c>
      <c r="C54" s="10" t="s">
        <v>82</v>
      </c>
      <c r="D54" s="18">
        <v>3504.04</v>
      </c>
      <c r="E54" s="10">
        <v>3222</v>
      </c>
      <c r="F54" s="9" t="s">
        <v>32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3504.04</v>
      </c>
      <c r="E55" s="23"/>
      <c r="F55" s="25"/>
      <c r="G55" s="26"/>
    </row>
    <row r="56" spans="1:7" x14ac:dyDescent="0.25">
      <c r="A56" s="9" t="s">
        <v>83</v>
      </c>
      <c r="B56" s="14" t="s">
        <v>84</v>
      </c>
      <c r="C56" s="10" t="s">
        <v>26</v>
      </c>
      <c r="D56" s="18">
        <v>1410</v>
      </c>
      <c r="E56" s="10">
        <v>3299</v>
      </c>
      <c r="F56" s="9" t="s">
        <v>13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1410</v>
      </c>
      <c r="E57" s="23"/>
      <c r="F57" s="25"/>
      <c r="G57" s="26"/>
    </row>
    <row r="58" spans="1:7" x14ac:dyDescent="0.25">
      <c r="A58" s="9" t="s">
        <v>85</v>
      </c>
      <c r="B58" s="14" t="s">
        <v>86</v>
      </c>
      <c r="C58" s="10" t="s">
        <v>87</v>
      </c>
      <c r="D58" s="18">
        <v>1033.81</v>
      </c>
      <c r="E58" s="10">
        <v>3222</v>
      </c>
      <c r="F58" s="9" t="s">
        <v>32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1033.81</v>
      </c>
      <c r="E59" s="23"/>
      <c r="F59" s="25"/>
      <c r="G59" s="26"/>
    </row>
    <row r="60" spans="1:7" x14ac:dyDescent="0.25">
      <c r="A60" s="9" t="s">
        <v>88</v>
      </c>
      <c r="B60" s="14" t="s">
        <v>89</v>
      </c>
      <c r="C60" s="10" t="s">
        <v>90</v>
      </c>
      <c r="D60" s="18">
        <v>43.6</v>
      </c>
      <c r="E60" s="10">
        <v>3223</v>
      </c>
      <c r="F60" s="9" t="s">
        <v>57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43.6</v>
      </c>
      <c r="E61" s="23"/>
      <c r="F61" s="25"/>
      <c r="G61" s="26"/>
    </row>
    <row r="62" spans="1:7" x14ac:dyDescent="0.25">
      <c r="A62" s="9" t="s">
        <v>91</v>
      </c>
      <c r="B62" s="14" t="s">
        <v>92</v>
      </c>
      <c r="C62" s="10" t="s">
        <v>22</v>
      </c>
      <c r="D62" s="18">
        <v>102</v>
      </c>
      <c r="E62" s="10">
        <v>3221</v>
      </c>
      <c r="F62" s="9" t="s">
        <v>62</v>
      </c>
      <c r="G62" s="27" t="s">
        <v>14</v>
      </c>
    </row>
    <row r="63" spans="1:7" ht="27" customHeight="1" thickBot="1" x14ac:dyDescent="0.3">
      <c r="A63" s="21" t="s">
        <v>15</v>
      </c>
      <c r="B63" s="22"/>
      <c r="C63" s="23"/>
      <c r="D63" s="24">
        <f>SUM(D62:D62)</f>
        <v>102</v>
      </c>
      <c r="E63" s="23"/>
      <c r="F63" s="25"/>
      <c r="G63" s="26"/>
    </row>
    <row r="64" spans="1:7" x14ac:dyDescent="0.25">
      <c r="A64" s="9" t="s">
        <v>93</v>
      </c>
      <c r="B64" s="14" t="s">
        <v>94</v>
      </c>
      <c r="C64" s="10" t="s">
        <v>26</v>
      </c>
      <c r="D64" s="18">
        <v>104.98</v>
      </c>
      <c r="E64" s="10">
        <v>3234</v>
      </c>
      <c r="F64" s="9" t="s">
        <v>74</v>
      </c>
      <c r="G64" s="27" t="s">
        <v>14</v>
      </c>
    </row>
    <row r="65" spans="1:7" ht="27" customHeight="1" thickBot="1" x14ac:dyDescent="0.3">
      <c r="A65" s="21" t="s">
        <v>15</v>
      </c>
      <c r="B65" s="22"/>
      <c r="C65" s="23"/>
      <c r="D65" s="24">
        <f>SUM(D64:D64)</f>
        <v>104.98</v>
      </c>
      <c r="E65" s="23"/>
      <c r="F65" s="25"/>
      <c r="G65" s="26"/>
    </row>
    <row r="66" spans="1:7" x14ac:dyDescent="0.25">
      <c r="A66" s="9" t="s">
        <v>95</v>
      </c>
      <c r="B66" s="14" t="s">
        <v>96</v>
      </c>
      <c r="C66" s="10" t="s">
        <v>22</v>
      </c>
      <c r="D66" s="18">
        <v>2.06</v>
      </c>
      <c r="E66" s="10">
        <v>3221</v>
      </c>
      <c r="F66" s="9" t="s">
        <v>62</v>
      </c>
      <c r="G66" s="27" t="s">
        <v>14</v>
      </c>
    </row>
    <row r="67" spans="1:7" x14ac:dyDescent="0.25">
      <c r="A67" s="9"/>
      <c r="B67" s="14"/>
      <c r="C67" s="10"/>
      <c r="D67" s="18">
        <v>1003.85</v>
      </c>
      <c r="E67" s="10">
        <v>3812</v>
      </c>
      <c r="F67" s="9" t="s">
        <v>97</v>
      </c>
      <c r="G67" s="28" t="s">
        <v>14</v>
      </c>
    </row>
    <row r="68" spans="1:7" ht="27" customHeight="1" thickBot="1" x14ac:dyDescent="0.3">
      <c r="A68" s="21" t="s">
        <v>15</v>
      </c>
      <c r="B68" s="22"/>
      <c r="C68" s="23"/>
      <c r="D68" s="24">
        <f>SUM(D66:D67)</f>
        <v>1005.91</v>
      </c>
      <c r="E68" s="23"/>
      <c r="F68" s="25"/>
      <c r="G68" s="26"/>
    </row>
    <row r="69" spans="1:7" x14ac:dyDescent="0.25">
      <c r="A69" s="9" t="s">
        <v>98</v>
      </c>
      <c r="B69" s="14" t="s">
        <v>99</v>
      </c>
      <c r="C69" s="10" t="s">
        <v>66</v>
      </c>
      <c r="D69" s="18">
        <v>4679</v>
      </c>
      <c r="E69" s="10">
        <v>3231</v>
      </c>
      <c r="F69" s="9" t="s">
        <v>19</v>
      </c>
      <c r="G69" s="27" t="s">
        <v>14</v>
      </c>
    </row>
    <row r="70" spans="1:7" ht="27" customHeight="1" thickBot="1" x14ac:dyDescent="0.3">
      <c r="A70" s="21" t="s">
        <v>15</v>
      </c>
      <c r="B70" s="22"/>
      <c r="C70" s="23"/>
      <c r="D70" s="24">
        <f>SUM(D69:D69)</f>
        <v>4679</v>
      </c>
      <c r="E70" s="23"/>
      <c r="F70" s="25"/>
      <c r="G70" s="26"/>
    </row>
    <row r="71" spans="1:7" x14ac:dyDescent="0.25">
      <c r="A71" s="9" t="s">
        <v>100</v>
      </c>
      <c r="B71" s="14" t="s">
        <v>101</v>
      </c>
      <c r="C71" s="10" t="s">
        <v>22</v>
      </c>
      <c r="D71" s="18">
        <v>62.5</v>
      </c>
      <c r="E71" s="10">
        <v>3237</v>
      </c>
      <c r="F71" s="9" t="s">
        <v>54</v>
      </c>
      <c r="G71" s="27" t="s">
        <v>14</v>
      </c>
    </row>
    <row r="72" spans="1:7" ht="27" customHeight="1" thickBot="1" x14ac:dyDescent="0.3">
      <c r="A72" s="21" t="s">
        <v>15</v>
      </c>
      <c r="B72" s="22"/>
      <c r="C72" s="23"/>
      <c r="D72" s="24">
        <f>SUM(D71:D71)</f>
        <v>62.5</v>
      </c>
      <c r="E72" s="23"/>
      <c r="F72" s="25"/>
      <c r="G72" s="26"/>
    </row>
    <row r="73" spans="1:7" x14ac:dyDescent="0.25">
      <c r="A73" s="9" t="s">
        <v>102</v>
      </c>
      <c r="B73" s="14" t="s">
        <v>103</v>
      </c>
      <c r="C73" s="10" t="s">
        <v>104</v>
      </c>
      <c r="D73" s="18">
        <v>409.82</v>
      </c>
      <c r="E73" s="10">
        <v>3222</v>
      </c>
      <c r="F73" s="9" t="s">
        <v>32</v>
      </c>
      <c r="G73" s="27" t="s">
        <v>14</v>
      </c>
    </row>
    <row r="74" spans="1:7" ht="27" customHeight="1" thickBot="1" x14ac:dyDescent="0.3">
      <c r="A74" s="21" t="s">
        <v>15</v>
      </c>
      <c r="B74" s="22"/>
      <c r="C74" s="23"/>
      <c r="D74" s="24">
        <f>SUM(D73:D73)</f>
        <v>409.82</v>
      </c>
      <c r="E74" s="23"/>
      <c r="F74" s="25"/>
      <c r="G74" s="26"/>
    </row>
    <row r="75" spans="1:7" x14ac:dyDescent="0.25">
      <c r="A75" s="9" t="s">
        <v>109</v>
      </c>
      <c r="B75" s="14" t="s">
        <v>110</v>
      </c>
      <c r="C75" s="10" t="s">
        <v>18</v>
      </c>
      <c r="D75" s="18">
        <v>3437.67</v>
      </c>
      <c r="E75" s="10">
        <v>3222</v>
      </c>
      <c r="F75" s="9" t="s">
        <v>32</v>
      </c>
      <c r="G75" s="27" t="s">
        <v>14</v>
      </c>
    </row>
    <row r="76" spans="1:7" ht="27" customHeight="1" thickBot="1" x14ac:dyDescent="0.3">
      <c r="A76" s="21" t="s">
        <v>15</v>
      </c>
      <c r="B76" s="22"/>
      <c r="C76" s="23"/>
      <c r="D76" s="24">
        <f>SUM(D75:D75)</f>
        <v>3437.67</v>
      </c>
      <c r="E76" s="23"/>
      <c r="F76" s="25"/>
      <c r="G76" s="26"/>
    </row>
    <row r="77" spans="1:7" x14ac:dyDescent="0.25">
      <c r="A77" s="9" t="s">
        <v>111</v>
      </c>
      <c r="B77" s="14" t="s">
        <v>112</v>
      </c>
      <c r="C77" s="10" t="s">
        <v>66</v>
      </c>
      <c r="D77" s="18">
        <v>50.61</v>
      </c>
      <c r="E77" s="10">
        <v>3224</v>
      </c>
      <c r="F77" s="9" t="s">
        <v>27</v>
      </c>
      <c r="G77" s="27" t="s">
        <v>14</v>
      </c>
    </row>
    <row r="78" spans="1:7" x14ac:dyDescent="0.25">
      <c r="A78" s="9"/>
      <c r="B78" s="14"/>
      <c r="C78" s="10"/>
      <c r="D78" s="18">
        <v>1543.16</v>
      </c>
      <c r="E78" s="10">
        <v>4223</v>
      </c>
      <c r="F78" s="9" t="s">
        <v>113</v>
      </c>
      <c r="G78" s="28" t="s">
        <v>14</v>
      </c>
    </row>
    <row r="79" spans="1:7" ht="27" customHeight="1" thickBot="1" x14ac:dyDescent="0.3">
      <c r="A79" s="21" t="s">
        <v>15</v>
      </c>
      <c r="B79" s="22"/>
      <c r="C79" s="23"/>
      <c r="D79" s="24">
        <f>SUM(D77:D78)</f>
        <v>1593.77</v>
      </c>
      <c r="E79" s="23"/>
      <c r="F79" s="25"/>
      <c r="G79" s="26"/>
    </row>
    <row r="80" spans="1:7" x14ac:dyDescent="0.25">
      <c r="A80" s="9" t="s">
        <v>114</v>
      </c>
      <c r="B80" s="14" t="s">
        <v>115</v>
      </c>
      <c r="C80" s="10" t="s">
        <v>26</v>
      </c>
      <c r="D80" s="18">
        <v>99.85</v>
      </c>
      <c r="E80" s="10">
        <v>3431</v>
      </c>
      <c r="F80" s="9" t="s">
        <v>116</v>
      </c>
      <c r="G80" s="27" t="s">
        <v>14</v>
      </c>
    </row>
    <row r="81" spans="1:7" ht="27" customHeight="1" thickBot="1" x14ac:dyDescent="0.3">
      <c r="A81" s="21" t="s">
        <v>15</v>
      </c>
      <c r="B81" s="22"/>
      <c r="C81" s="23"/>
      <c r="D81" s="24">
        <f>SUM(D80:D80)</f>
        <v>99.85</v>
      </c>
      <c r="E81" s="23"/>
      <c r="F81" s="25"/>
      <c r="G81" s="26"/>
    </row>
    <row r="82" spans="1:7" x14ac:dyDescent="0.25">
      <c r="A82" s="9" t="s">
        <v>117</v>
      </c>
      <c r="B82" s="14" t="s">
        <v>118</v>
      </c>
      <c r="C82" s="10" t="s">
        <v>26</v>
      </c>
      <c r="D82" s="18">
        <v>300</v>
      </c>
      <c r="E82" s="10">
        <v>3235</v>
      </c>
      <c r="F82" s="9" t="s">
        <v>67</v>
      </c>
      <c r="G82" s="27" t="s">
        <v>14</v>
      </c>
    </row>
    <row r="83" spans="1:7" ht="27" customHeight="1" thickBot="1" x14ac:dyDescent="0.3">
      <c r="A83" s="21" t="s">
        <v>15</v>
      </c>
      <c r="B83" s="22"/>
      <c r="C83" s="23"/>
      <c r="D83" s="24">
        <f>SUM(D82:D82)</f>
        <v>300</v>
      </c>
      <c r="E83" s="23"/>
      <c r="F83" s="25"/>
      <c r="G83" s="26"/>
    </row>
    <row r="84" spans="1:7" x14ac:dyDescent="0.25">
      <c r="A84" s="9" t="s">
        <v>119</v>
      </c>
      <c r="B84" s="14" t="s">
        <v>120</v>
      </c>
      <c r="C84" s="10" t="s">
        <v>121</v>
      </c>
      <c r="D84" s="18">
        <v>41.48</v>
      </c>
      <c r="E84" s="10">
        <v>3232</v>
      </c>
      <c r="F84" s="9" t="s">
        <v>122</v>
      </c>
      <c r="G84" s="27" t="s">
        <v>14</v>
      </c>
    </row>
    <row r="85" spans="1:7" ht="27" customHeight="1" thickBot="1" x14ac:dyDescent="0.3">
      <c r="A85" s="21" t="s">
        <v>15</v>
      </c>
      <c r="B85" s="22"/>
      <c r="C85" s="23"/>
      <c r="D85" s="24">
        <f>SUM(D84:D84)</f>
        <v>41.48</v>
      </c>
      <c r="E85" s="23"/>
      <c r="F85" s="25"/>
      <c r="G85" s="26"/>
    </row>
    <row r="86" spans="1:7" ht="15.75" thickBot="1" x14ac:dyDescent="0.3">
      <c r="A86" s="29" t="s">
        <v>125</v>
      </c>
      <c r="B86" s="30"/>
      <c r="C86" s="31"/>
      <c r="D86" s="32">
        <f>D85+D83+D81+D79+D76+D74+D72+D70+D68+D65+D63+D61+D59+D57+D55+D53+D51+D49+D47+D45+D43+D40+D35+D33+D31+D29+D27+D25+D23+D21+D19+D17+D15+D12+D10+D8</f>
        <v>33428.260000000009</v>
      </c>
      <c r="E86" s="31"/>
      <c r="F86" s="33"/>
    </row>
    <row r="87" spans="1:7" x14ac:dyDescent="0.25">
      <c r="A87" s="9" t="s">
        <v>105</v>
      </c>
      <c r="B87" s="14" t="s">
        <v>106</v>
      </c>
      <c r="C87" s="10" t="s">
        <v>50</v>
      </c>
      <c r="D87" s="18">
        <f>76864.07+4624.91</f>
        <v>81488.98000000001</v>
      </c>
      <c r="E87" s="10">
        <v>3111</v>
      </c>
      <c r="F87" s="9" t="s">
        <v>51</v>
      </c>
      <c r="G87" s="27" t="s">
        <v>14</v>
      </c>
    </row>
    <row r="88" spans="1:7" x14ac:dyDescent="0.25">
      <c r="A88" s="9"/>
      <c r="B88" s="14"/>
      <c r="C88" s="10"/>
      <c r="D88" s="18">
        <v>15300</v>
      </c>
      <c r="E88" s="10">
        <v>3121</v>
      </c>
      <c r="F88" s="9" t="s">
        <v>107</v>
      </c>
      <c r="G88" s="28" t="s">
        <v>14</v>
      </c>
    </row>
    <row r="89" spans="1:7" x14ac:dyDescent="0.25">
      <c r="A89" s="9"/>
      <c r="B89" s="14"/>
      <c r="C89" s="10"/>
      <c r="D89" s="18">
        <v>638.74</v>
      </c>
      <c r="E89" s="10">
        <v>3122</v>
      </c>
      <c r="F89" s="9" t="s">
        <v>132</v>
      </c>
      <c r="G89" s="28" t="s">
        <v>14</v>
      </c>
    </row>
    <row r="90" spans="1:7" x14ac:dyDescent="0.25">
      <c r="A90" s="9"/>
      <c r="B90" s="14"/>
      <c r="C90" s="10"/>
      <c r="D90" s="18">
        <f>10853.16+198.55</f>
        <v>11051.71</v>
      </c>
      <c r="E90" s="10">
        <v>3141</v>
      </c>
      <c r="F90" s="34" t="s">
        <v>127</v>
      </c>
      <c r="G90" s="28" t="s">
        <v>14</v>
      </c>
    </row>
    <row r="91" spans="1:7" x14ac:dyDescent="0.25">
      <c r="A91" s="9"/>
      <c r="B91" s="14"/>
      <c r="C91" s="10"/>
      <c r="D91" s="18">
        <f>5490.59+285.15</f>
        <v>5775.74</v>
      </c>
      <c r="E91" s="10">
        <v>3151</v>
      </c>
      <c r="F91" s="34" t="s">
        <v>128</v>
      </c>
      <c r="G91" s="28" t="s">
        <v>14</v>
      </c>
    </row>
    <row r="92" spans="1:7" x14ac:dyDescent="0.25">
      <c r="A92" s="9"/>
      <c r="B92" s="14"/>
      <c r="C92" s="10"/>
      <c r="D92" s="18">
        <f>16409.52+594.63</f>
        <v>17004.150000000001</v>
      </c>
      <c r="E92" s="10">
        <v>3151</v>
      </c>
      <c r="F92" s="34" t="s">
        <v>129</v>
      </c>
      <c r="G92" s="28" t="s">
        <v>14</v>
      </c>
    </row>
    <row r="93" spans="1:7" x14ac:dyDescent="0.25">
      <c r="A93" s="9"/>
      <c r="B93" s="14"/>
      <c r="C93" s="10"/>
      <c r="D93" s="18">
        <f>18118.82+941.08</f>
        <v>19059.900000000001</v>
      </c>
      <c r="E93" s="10">
        <v>3162</v>
      </c>
      <c r="F93" s="34" t="s">
        <v>130</v>
      </c>
      <c r="G93" s="28" t="s">
        <v>14</v>
      </c>
    </row>
    <row r="94" spans="1:7" x14ac:dyDescent="0.25">
      <c r="A94" s="9"/>
      <c r="B94" s="14"/>
      <c r="C94" s="10"/>
      <c r="D94" s="18">
        <f>441.44+2400</f>
        <v>2841.44</v>
      </c>
      <c r="E94" s="10">
        <v>3171</v>
      </c>
      <c r="F94" s="34" t="s">
        <v>131</v>
      </c>
      <c r="G94" s="28" t="s">
        <v>14</v>
      </c>
    </row>
    <row r="95" spans="1:7" x14ac:dyDescent="0.25">
      <c r="A95" s="9"/>
      <c r="B95" s="14"/>
      <c r="C95" s="10"/>
      <c r="D95" s="18">
        <v>1386.1</v>
      </c>
      <c r="E95" s="10">
        <v>3211</v>
      </c>
      <c r="F95" s="9" t="s">
        <v>52</v>
      </c>
      <c r="G95" s="28" t="s">
        <v>14</v>
      </c>
    </row>
    <row r="96" spans="1:7" x14ac:dyDescent="0.25">
      <c r="A96" s="9"/>
      <c r="B96" s="14"/>
      <c r="C96" s="10"/>
      <c r="D96" s="18">
        <f>3556.87+303.55</f>
        <v>3860.42</v>
      </c>
      <c r="E96" s="10">
        <v>3212</v>
      </c>
      <c r="F96" s="9" t="s">
        <v>53</v>
      </c>
      <c r="G96" s="28" t="s">
        <v>14</v>
      </c>
    </row>
    <row r="97" spans="1:7" x14ac:dyDescent="0.25">
      <c r="A97" s="9"/>
      <c r="B97" s="14"/>
      <c r="C97" s="10"/>
      <c r="D97" s="18">
        <v>336</v>
      </c>
      <c r="E97" s="10">
        <v>3295</v>
      </c>
      <c r="F97" s="9" t="s">
        <v>108</v>
      </c>
      <c r="G97" s="28" t="s">
        <v>14</v>
      </c>
    </row>
    <row r="98" spans="1:7" x14ac:dyDescent="0.25">
      <c r="A98" s="9"/>
      <c r="B98" s="14"/>
      <c r="C98" s="10"/>
      <c r="D98" s="18">
        <v>55.56</v>
      </c>
      <c r="E98" s="10">
        <v>3237</v>
      </c>
      <c r="F98" s="9" t="s">
        <v>54</v>
      </c>
      <c r="G98" s="28" t="s">
        <v>14</v>
      </c>
    </row>
    <row r="99" spans="1:7" x14ac:dyDescent="0.25">
      <c r="A99" s="9"/>
      <c r="B99" s="14"/>
      <c r="C99" s="10"/>
      <c r="D99" s="18">
        <v>37.04</v>
      </c>
      <c r="E99" s="10">
        <v>3299</v>
      </c>
      <c r="F99" s="9" t="s">
        <v>13</v>
      </c>
      <c r="G99" s="28" t="s">
        <v>14</v>
      </c>
    </row>
    <row r="100" spans="1:7" x14ac:dyDescent="0.25">
      <c r="A100" s="9"/>
      <c r="B100" s="14"/>
      <c r="C100" s="10"/>
      <c r="D100" s="18">
        <v>0.08</v>
      </c>
      <c r="E100" s="10">
        <v>3433</v>
      </c>
      <c r="F100" s="9" t="s">
        <v>123</v>
      </c>
      <c r="G100" s="28" t="s">
        <v>14</v>
      </c>
    </row>
    <row r="101" spans="1:7" x14ac:dyDescent="0.25">
      <c r="A101" s="9"/>
      <c r="B101" s="14"/>
      <c r="C101" s="10"/>
      <c r="D101" s="18">
        <v>0.2</v>
      </c>
      <c r="E101" s="10">
        <v>3433</v>
      </c>
      <c r="F101" s="9" t="s">
        <v>123</v>
      </c>
      <c r="G101" s="28" t="s">
        <v>14</v>
      </c>
    </row>
    <row r="102" spans="1:7" ht="27" customHeight="1" thickBot="1" x14ac:dyDescent="0.3">
      <c r="A102" s="21" t="s">
        <v>15</v>
      </c>
      <c r="B102" s="22"/>
      <c r="C102" s="23"/>
      <c r="D102" s="24">
        <f>SUM(D87:D101)</f>
        <v>158836.06000000006</v>
      </c>
      <c r="E102" s="23"/>
      <c r="F102" s="25"/>
      <c r="G102" s="26"/>
    </row>
    <row r="103" spans="1:7" ht="15.75" thickBot="1" x14ac:dyDescent="0.3">
      <c r="A103" s="29" t="s">
        <v>126</v>
      </c>
      <c r="B103" s="30"/>
      <c r="C103" s="31"/>
      <c r="D103" s="32">
        <f>D102</f>
        <v>158836.06000000006</v>
      </c>
      <c r="E103" s="31"/>
      <c r="F103" s="33"/>
    </row>
    <row r="104" spans="1:7" ht="15.75" thickBot="1" x14ac:dyDescent="0.3">
      <c r="A104" s="35" t="s">
        <v>124</v>
      </c>
      <c r="B104" s="36"/>
      <c r="C104" s="37"/>
      <c r="D104" s="38">
        <f>D103+D86</f>
        <v>192264.32000000007</v>
      </c>
      <c r="E104" s="37"/>
      <c r="F104" s="39"/>
      <c r="G104" s="40"/>
    </row>
    <row r="105" spans="1:7" x14ac:dyDescent="0.25">
      <c r="A105" s="9"/>
      <c r="B105" s="14"/>
      <c r="C105" s="10"/>
      <c r="D105" s="18"/>
      <c r="E105" s="10"/>
      <c r="F105" s="9"/>
    </row>
    <row r="106" spans="1:7" x14ac:dyDescent="0.25">
      <c r="A106" s="9"/>
      <c r="B106" s="14"/>
      <c r="C106" s="10"/>
      <c r="D106" s="18"/>
      <c r="E106" s="10"/>
      <c r="F106" s="9"/>
    </row>
    <row r="107" spans="1:7" x14ac:dyDescent="0.25">
      <c r="A107" s="9"/>
      <c r="B107" s="14"/>
      <c r="C107" s="10"/>
      <c r="D107" s="18"/>
      <c r="E107" s="10"/>
      <c r="F107" s="9"/>
    </row>
    <row r="108" spans="1:7" x14ac:dyDescent="0.25">
      <c r="A108" s="9"/>
      <c r="B108" s="14"/>
      <c r="C108" s="10"/>
      <c r="D108" s="18"/>
      <c r="E108" s="10"/>
      <c r="F108" s="9"/>
    </row>
    <row r="109" spans="1:7" x14ac:dyDescent="0.25">
      <c r="A109" s="9"/>
      <c r="B109" s="14"/>
      <c r="C109" s="10"/>
      <c r="D109" s="18"/>
      <c r="E109" s="10"/>
      <c r="F109" s="9"/>
    </row>
    <row r="110" spans="1:7" x14ac:dyDescent="0.25">
      <c r="A110" s="9"/>
      <c r="B110" s="14"/>
      <c r="C110" s="10"/>
      <c r="D110" s="18"/>
      <c r="E110" s="10"/>
      <c r="F110" s="9"/>
    </row>
    <row r="111" spans="1:7" x14ac:dyDescent="0.25">
      <c r="A111" s="9"/>
      <c r="B111" s="14"/>
      <c r="C111" s="10"/>
      <c r="D111" s="18"/>
      <c r="E111" s="10"/>
      <c r="F111" s="9"/>
    </row>
    <row r="112" spans="1:7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</row>
    <row r="3990" spans="1:6" x14ac:dyDescent="0.25">
      <c r="A3990" s="9"/>
    </row>
    <row r="3991" spans="1:6" x14ac:dyDescent="0.25">
      <c r="A3991" s="9"/>
    </row>
    <row r="3992" spans="1:6" x14ac:dyDescent="0.25">
      <c r="A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 1.6.-30.6.2024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Katarina</cp:lastModifiedBy>
  <dcterms:created xsi:type="dcterms:W3CDTF">2024-03-05T11:42:46Z</dcterms:created>
  <dcterms:modified xsi:type="dcterms:W3CDTF">2024-07-22T11:33:19Z</dcterms:modified>
</cp:coreProperties>
</file>